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irfo.sharepoint.com/sites/fag-okonomiregelverket/Delte dokumenter/Statlig regnskapsføring/Standarder/Veiledningsnotater/Åpningsbalanse/2024 Oppdatering av åpningsbalansenotat/"/>
    </mc:Choice>
  </mc:AlternateContent>
  <xr:revisionPtr revIDLastSave="6" documentId="8_{7B17E311-C2E1-4F4C-9DA4-30A38E13BF56}" xr6:coauthVersionLast="47" xr6:coauthVersionMax="47" xr10:uidLastSave="{B42A231C-1F7B-4918-8106-9592E6954DC5}"/>
  <bookViews>
    <workbookView xWindow="-120" yWindow="-120" windowWidth="51840" windowHeight="21120" xr2:uid="{00000000-000D-0000-FFFF-FFFF00000000}"/>
  </bookViews>
  <sheets>
    <sheet name="SRS Sammenheng regnskapslinjer " sheetId="25" r:id="rId1"/>
    <sheet name="Endelig Saldobalanse" sheetId="24" r:id="rId2"/>
    <sheet name="Kontroller" sheetId="21" r:id="rId3"/>
    <sheet name="Balanse - eiendeler" sheetId="6" r:id="rId4"/>
    <sheet name="Balanse - statens kap og gjeld" sheetId="7" r:id="rId5"/>
    <sheet name="Note3" sheetId="5" r:id="rId6"/>
    <sheet name="Note4" sheetId="9" r:id="rId7"/>
    <sheet name="Note 7B" sheetId="20" r:id="rId8"/>
    <sheet name="Note10" sheetId="11" r:id="rId9"/>
    <sheet name="Note11" sheetId="12" r:id="rId10"/>
    <sheet name="Note12" sheetId="13" r:id="rId11"/>
    <sheet name="Note13" sheetId="14" r:id="rId12"/>
    <sheet name="Note14" sheetId="15" r:id="rId13"/>
    <sheet name="Note15" sheetId="16" r:id="rId14"/>
    <sheet name="Note16" sheetId="17" r:id="rId15"/>
  </sheets>
  <definedNames>
    <definedName name="_xlnm.Print_Titles" localSheetId="0">'SRS Sammenheng regnskapslinjer '!$3:$3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2" l="1"/>
  <c r="B29" i="21" l="1"/>
  <c r="B28" i="21"/>
  <c r="B21" i="21"/>
  <c r="B20" i="21"/>
  <c r="B15" i="21"/>
  <c r="B14" i="21"/>
  <c r="D40" i="24"/>
  <c r="C40" i="24"/>
  <c r="B27" i="21" l="1"/>
  <c r="B30" i="21" s="1"/>
  <c r="B22" i="21"/>
  <c r="B8" i="17" l="1"/>
  <c r="C32" i="20"/>
  <c r="C25" i="20"/>
  <c r="C24" i="20"/>
  <c r="C17" i="20"/>
  <c r="D34" i="20" l="1"/>
  <c r="E32" i="20"/>
  <c r="D26" i="20"/>
  <c r="C26" i="20"/>
  <c r="E25" i="20"/>
  <c r="E24" i="20"/>
  <c r="E26" i="20" s="1"/>
  <c r="D22" i="20"/>
  <c r="D15" i="20"/>
  <c r="E14" i="20"/>
  <c r="E13" i="20"/>
  <c r="E12" i="20"/>
  <c r="C15" i="20"/>
  <c r="D10" i="20"/>
  <c r="E15" i="20" l="1"/>
  <c r="D36" i="20"/>
  <c r="E17" i="20"/>
  <c r="D50" i="7" l="1"/>
  <c r="D44" i="7"/>
  <c r="D41" i="7"/>
  <c r="D37" i="7"/>
  <c r="D35" i="7"/>
  <c r="D18" i="7"/>
  <c r="D19" i="7" s="1"/>
  <c r="D21" i="7" s="1"/>
  <c r="D66" i="6"/>
  <c r="D61" i="6"/>
  <c r="C20" i="20" s="1"/>
  <c r="E20" i="20" s="1"/>
  <c r="D57" i="6"/>
  <c r="C19" i="20" s="1"/>
  <c r="E19" i="20" s="1"/>
  <c r="D55" i="6"/>
  <c r="C18" i="20" s="1"/>
  <c r="E18" i="20" s="1"/>
  <c r="D51" i="6"/>
  <c r="D43" i="6"/>
  <c r="D35" i="6"/>
  <c r="D33" i="6"/>
  <c r="D28" i="6"/>
  <c r="D21" i="6"/>
  <c r="D15" i="6"/>
  <c r="D13" i="6"/>
  <c r="D16" i="6" l="1"/>
  <c r="C8" i="20" s="1"/>
  <c r="C29" i="20"/>
  <c r="E29" i="20" s="1"/>
  <c r="C30" i="20"/>
  <c r="E30" i="20" s="1"/>
  <c r="C31" i="20"/>
  <c r="E31" i="20" s="1"/>
  <c r="C28" i="20"/>
  <c r="E28" i="20" s="1"/>
  <c r="C33" i="20"/>
  <c r="D68" i="6"/>
  <c r="C21" i="20"/>
  <c r="D37" i="6"/>
  <c r="C9" i="20" s="1"/>
  <c r="E9" i="20" s="1"/>
  <c r="D51" i="7"/>
  <c r="D53" i="7" s="1"/>
  <c r="D62" i="6"/>
  <c r="D70" i="6" l="1"/>
  <c r="C10" i="20"/>
  <c r="E8" i="20"/>
  <c r="E21" i="20"/>
  <c r="E22" i="20" s="1"/>
  <c r="C22" i="20"/>
  <c r="E33" i="20"/>
  <c r="E34" i="20" s="1"/>
  <c r="C34" i="20"/>
  <c r="D45" i="6"/>
  <c r="D55" i="7"/>
  <c r="B6" i="21" s="1"/>
  <c r="B6" i="17"/>
  <c r="B7" i="17"/>
  <c r="B5" i="17"/>
  <c r="B8" i="15"/>
  <c r="B11" i="15"/>
  <c r="B10" i="15"/>
  <c r="D72" i="6" l="1"/>
  <c r="B5" i="21" s="1"/>
  <c r="B7" i="21" s="1"/>
  <c r="E10" i="20"/>
  <c r="E36" i="20" s="1"/>
  <c r="C36" i="20"/>
  <c r="B11" i="17"/>
  <c r="B12" i="15"/>
  <c r="B17" i="14"/>
  <c r="B9" i="14"/>
  <c r="B16" i="12"/>
  <c r="B9" i="12"/>
  <c r="B3" i="13"/>
  <c r="B4" i="14" s="1"/>
  <c r="I7" i="11"/>
  <c r="H7" i="11"/>
  <c r="G6" i="9"/>
  <c r="B6" i="9"/>
  <c r="B18" i="12" l="1"/>
  <c r="B3" i="15"/>
  <c r="B3" i="16" s="1"/>
  <c r="B3" i="17" s="1"/>
  <c r="B12" i="14"/>
  <c r="B40" i="7" l="1"/>
  <c r="C5" i="5"/>
  <c r="B5" i="16"/>
  <c r="B7" i="16" s="1"/>
  <c r="F5" i="9"/>
  <c r="F6" i="9" s="1"/>
  <c r="B60" i="6"/>
  <c r="B59" i="6"/>
  <c r="B58" i="6"/>
  <c r="B27" i="6"/>
  <c r="B26" i="6"/>
  <c r="C5" i="9"/>
  <c r="C6" i="9" l="1"/>
  <c r="B5" i="13"/>
  <c r="B7" i="13" s="1"/>
  <c r="D5" i="9"/>
  <c r="D6" i="9" s="1"/>
  <c r="E5" i="9"/>
  <c r="E6" i="9" s="1"/>
  <c r="B5" i="5" l="1"/>
  <c r="D5" i="5" s="1"/>
  <c r="H5" i="9"/>
  <c r="H6" i="9"/>
  <c r="C6" i="5" l="1"/>
  <c r="B6" i="5"/>
  <c r="D6" i="5" l="1"/>
</calcChain>
</file>

<file path=xl/sharedStrings.xml><?xml version="1.0" encoding="utf-8"?>
<sst xmlns="http://schemas.openxmlformats.org/spreadsheetml/2006/main" count="797" uniqueCount="602">
  <si>
    <t>Gruppering av kontoer mot regnskapslinjer etter SRS 1 av desember 2020 og oppdatert i henhold til standard kontoplan per 1. januar 2021.</t>
  </si>
  <si>
    <t>Hovedgruppe og overskrift</t>
  </si>
  <si>
    <t>Regnskapslinje</t>
  </si>
  <si>
    <t>Konto</t>
  </si>
  <si>
    <t>Kontonavn</t>
  </si>
  <si>
    <t>Balanse</t>
  </si>
  <si>
    <t>Eiendeler</t>
  </si>
  <si>
    <t>A. Anleggsmidler</t>
  </si>
  <si>
    <t>I Immaterielle eiendeler</t>
  </si>
  <si>
    <t>Programvare og lignende rettigheter</t>
  </si>
  <si>
    <t>Konsesjoner</t>
  </si>
  <si>
    <t>Patenter</t>
  </si>
  <si>
    <t>Programvarelisenser og egenutviklet programvare</t>
  </si>
  <si>
    <t>Varemerker</t>
  </si>
  <si>
    <t>Andre rettigheter</t>
  </si>
  <si>
    <t>Immaterielle eiendeler under utførelse</t>
  </si>
  <si>
    <t>II Varige driftsmidler</t>
  </si>
  <si>
    <t>Tomter, bygninger og annen fast eiendom</t>
  </si>
  <si>
    <t>Bygninger</t>
  </si>
  <si>
    <t>Bygningsmessige anlegg</t>
  </si>
  <si>
    <t>Jord- og skogbrukseiendommer</t>
  </si>
  <si>
    <t>Tomter og andre grunnarealer</t>
  </si>
  <si>
    <t>Boliger inkl. tomter</t>
  </si>
  <si>
    <t>Nasjonaleiendom og kulturminner</t>
  </si>
  <si>
    <t>Andre anleggsmidler</t>
  </si>
  <si>
    <t>Maskiner og transportmidler</t>
  </si>
  <si>
    <t>Maskiner og anlegg</t>
  </si>
  <si>
    <t>Skip, rigger, fly</t>
  </si>
  <si>
    <t>Biler</t>
  </si>
  <si>
    <t>Andre transportmidler</t>
  </si>
  <si>
    <t xml:space="preserve">Driftsløsøre, inventar, verktøy og lignende </t>
  </si>
  <si>
    <t>Inventar</t>
  </si>
  <si>
    <t>Fast bygningsinventar med annen avskrivningstid enn bygningen</t>
  </si>
  <si>
    <t>Verktøy og lignende</t>
  </si>
  <si>
    <t>Anlegg under utførelse</t>
  </si>
  <si>
    <t>Maskiner og anlegg under utførelse</t>
  </si>
  <si>
    <t>Infrastruktureiendeler</t>
  </si>
  <si>
    <t>III Finansielle anleggsmidler</t>
  </si>
  <si>
    <t>Investeringer i aksjer og andeler</t>
  </si>
  <si>
    <t>Investeringer i datterselskap</t>
  </si>
  <si>
    <t>Investeringer i tilknyttede selskap</t>
  </si>
  <si>
    <t>Investeringer i aksjer og andeler - kostpris</t>
  </si>
  <si>
    <t>136</t>
  </si>
  <si>
    <t>Verdiendringer av aksjer og andeler</t>
  </si>
  <si>
    <t>Obligasjoner</t>
  </si>
  <si>
    <t>Kapitalinnskudd</t>
  </si>
  <si>
    <t>Obligasjoner (omsettelige verdipapirer)</t>
  </si>
  <si>
    <t>Andre fordringer</t>
  </si>
  <si>
    <t>Andre langsiktige fordringer</t>
  </si>
  <si>
    <t>B. Omløpsmidler</t>
  </si>
  <si>
    <t>I Beholdninger av varer og driftsmateriell</t>
  </si>
  <si>
    <t>Beholdninger av varer og driftsmateriell</t>
  </si>
  <si>
    <t>Råvarer og innkjøpte halvfabrikata</t>
  </si>
  <si>
    <t>Varer og driftsmateriell under tilvirkning</t>
  </si>
  <si>
    <t>Ferdige egentilvirkede varer og driftsmateriell</t>
  </si>
  <si>
    <t>Innkjøpte varer (ferdigvarer) og driftsmateriell</t>
  </si>
  <si>
    <t>Innkjøpte varer (ferdigvarer) og driftsmateriell, fortsettelse</t>
  </si>
  <si>
    <t>II Fordringer</t>
  </si>
  <si>
    <t>Kundefordringer</t>
  </si>
  <si>
    <t>Avsetning tap på fordringer</t>
  </si>
  <si>
    <t>Opptjente, ikke fakturerte inntekter</t>
  </si>
  <si>
    <t>Opptjent, ikke fakturert driftsinntekt</t>
  </si>
  <si>
    <t>Fordring på ansatte</t>
  </si>
  <si>
    <t>Andre kortsiktige fordringer</t>
  </si>
  <si>
    <t>Utgående merverdiavgift</t>
  </si>
  <si>
    <t>Inngående merverdiavgift</t>
  </si>
  <si>
    <t>Oppgjørskonto merverdiavgift</t>
  </si>
  <si>
    <t>Forskuddsbetalt leie</t>
  </si>
  <si>
    <t>Forskuddsbetalt rente</t>
  </si>
  <si>
    <t>Opptjent leieinntekt</t>
  </si>
  <si>
    <t>Opptjent renteinntekt</t>
  </si>
  <si>
    <t>Andre forskuddsbetalte kostnader</t>
  </si>
  <si>
    <t>180*</t>
  </si>
  <si>
    <t>Kortsiktige finansinvesteringer</t>
  </si>
  <si>
    <t>* Det må opprettes eget avsnitt Investeringer og egen regnskapslinje under omløpsmidler, mellom fordringer og bankinnskudd, kontanter og lignende, dersom virksomheten benytter denne kontoen, jf. SRS 1.</t>
  </si>
  <si>
    <t>III Bankinnskudd, kontanter og lignende</t>
  </si>
  <si>
    <t>Bankinnskudd</t>
  </si>
  <si>
    <t>Andre bankinnskudd (utenfor statens konsernkonto)</t>
  </si>
  <si>
    <t>Bankinnskudd utenlandsk valuta (utenfor statens konsernkonto)</t>
  </si>
  <si>
    <t>Bankinnskudd - for oppgjørskonto og arbeidskonto (nettobudsjetterte virksomheter)</t>
  </si>
  <si>
    <t>Kontanter og lignende</t>
  </si>
  <si>
    <t>Kontanter</t>
  </si>
  <si>
    <t>IV Fordringer vedrørende innkrevingsvirksomhet og andre overføringer</t>
  </si>
  <si>
    <t>Fordringer vedrørende innkrevingsvirksomhet og andre overføringer til staten</t>
  </si>
  <si>
    <t xml:space="preserve">Fordring vedrørende innkrevingsvirksomhet </t>
  </si>
  <si>
    <t>Motpost konto 151</t>
  </si>
  <si>
    <t>Statens kapital og gjeld</t>
  </si>
  <si>
    <t>C. Statens kapital</t>
  </si>
  <si>
    <t>I  Virksomhetskapital</t>
  </si>
  <si>
    <t>Opptjent virksomhetskapital</t>
  </si>
  <si>
    <t>200*</t>
  </si>
  <si>
    <t>Innskutt virksomhetskapital</t>
  </si>
  <si>
    <t>* Virksomheter som benytter denne kontoen må opprette en egen regnskaplinje for innskutt virksomhetskapital under overskriften Virksomhetskapital.</t>
  </si>
  <si>
    <t>II Avregninger</t>
  </si>
  <si>
    <t>Avregnet med statskassen (bruttobudsjetterte)</t>
  </si>
  <si>
    <t>Bankinnskudd - for oppgjørskonto og arbeidskonto - inn (bruttobudsjetterte virksomheter)</t>
  </si>
  <si>
    <t>Bankinnskudd - for oppgjørskonto og arbeidskonto - ut (bruttobudsjetterte virksomheter)</t>
  </si>
  <si>
    <t>Bankinnskudd - for oppgjørskonto og arbeidskonto - inn og ut (bruttobudsjetterte virksomheter)</t>
  </si>
  <si>
    <t>Avregning rapporterte transaksjoner til statsregnskapet - kontantrelatert</t>
  </si>
  <si>
    <t>Mellomværende med statskassen - kontant (motpost IB)</t>
  </si>
  <si>
    <t>Spesielle ordninger i staten</t>
  </si>
  <si>
    <t>Spesielle statskontoer i kapitalregnskapet</t>
  </si>
  <si>
    <t>Gruppelivsforsikring</t>
  </si>
  <si>
    <t>Arbeidsgiveravgift</t>
  </si>
  <si>
    <t>Nettoføringsordning for mva.</t>
  </si>
  <si>
    <t>Finansskatt på lønn</t>
  </si>
  <si>
    <t>Avregnet med statskassen - andre tidsavgrensningsposter</t>
  </si>
  <si>
    <t>Avregnet med statskassen - andre tidsavgrensningsposter (IB)</t>
  </si>
  <si>
    <t>Inntektsført bevilgning</t>
  </si>
  <si>
    <t>Innkrevingsvirksomhet (motpost konto 829, 839 og 849)</t>
  </si>
  <si>
    <t>Tilskuddsforvaltning (motpost konto 859 og 879)</t>
  </si>
  <si>
    <t>Avregning - resultat av periodens aktiviteter (bruttobudsjetterte virksomheter)</t>
  </si>
  <si>
    <t>Avregnet bevilgningsfinansiert virksomhet (nettobudsjetterte)</t>
  </si>
  <si>
    <t>Avregning bevilgningsfinansiert virksomhet (nettobudsjetterte virksomheter)</t>
  </si>
  <si>
    <t xml:space="preserve">III Utsatt inntektsføring av bevilgning (nettobudsjetterte) </t>
  </si>
  <si>
    <t>Statens finansiering av immaterielle eiendeler og varige driftsmidler</t>
  </si>
  <si>
    <t>Statens finansiering av immaterielle eiendeler og varige driftsmidler (nettobudsjetterte virksomheter)</t>
  </si>
  <si>
    <t xml:space="preserve">Ikke inntektsført bevilgning </t>
  </si>
  <si>
    <t>217</t>
  </si>
  <si>
    <t xml:space="preserve">Ikke inntektsført bevilgning (nettobudsjetterte virksomheter) </t>
  </si>
  <si>
    <t>D. Gjeld</t>
  </si>
  <si>
    <t>I Avsetning for langsiktige forpliktelser</t>
  </si>
  <si>
    <t>Avsetninger langsiktige forpliktelser</t>
  </si>
  <si>
    <t>Miljøforpliktelser</t>
  </si>
  <si>
    <t xml:space="preserve">Andre avsetninger for forpliktelser </t>
  </si>
  <si>
    <t>II Annen langsiktig gjeld</t>
  </si>
  <si>
    <t>Øvrig langsiktig gjeld</t>
  </si>
  <si>
    <t>Obligasjonslån (omsettelige verdipapirer)</t>
  </si>
  <si>
    <t>Gjeld til finansinstitusjoner</t>
  </si>
  <si>
    <t>228</t>
  </si>
  <si>
    <t>Annen langsiktig gjeld</t>
  </si>
  <si>
    <t xml:space="preserve">Annen langsiktig gjeld, fortsettelse </t>
  </si>
  <si>
    <t>III Kortsiktig gjeld</t>
  </si>
  <si>
    <t>Leverandørgjeld</t>
  </si>
  <si>
    <t>Skyldig skattetrekk</t>
  </si>
  <si>
    <t>Forskuddstrekk</t>
  </si>
  <si>
    <t>Påleggstrekk</t>
  </si>
  <si>
    <t>Bidragstrekk</t>
  </si>
  <si>
    <t>Trygdetrekk/pensjonstrekk(2%)</t>
  </si>
  <si>
    <t>Forsikringstrekk</t>
  </si>
  <si>
    <t>Trukket fagforeningskontingent</t>
  </si>
  <si>
    <t>Andre trekk</t>
  </si>
  <si>
    <t>Skyldige offentlige avgifter</t>
  </si>
  <si>
    <t>272</t>
  </si>
  <si>
    <t>Grunnlag mva. ved innførsel av varer</t>
  </si>
  <si>
    <t>273</t>
  </si>
  <si>
    <t xml:space="preserve">Grunnlag mva. ved innførsel av varer, fortsettelse </t>
  </si>
  <si>
    <t>Skyldig arbeidsgiveravgift (nettobudsjetterte virksomheter)</t>
  </si>
  <si>
    <t>Påløpt arbeidsgiveravgift</t>
  </si>
  <si>
    <t>Andre offentlige avgifter</t>
  </si>
  <si>
    <t>Avsatte feriepenger</t>
  </si>
  <si>
    <t>Feriepenger</t>
  </si>
  <si>
    <t>Ikke inntektsført tilskudd og overføringer (nettobudsjetterte)</t>
  </si>
  <si>
    <t>218</t>
  </si>
  <si>
    <t>Ikke inntektsført tilskudd og overføringer (nettobudsjetterte virksomheter)</t>
  </si>
  <si>
    <t>Mottatt forskuddsbetaling</t>
  </si>
  <si>
    <t>Annen kortsiktig gjeld</t>
  </si>
  <si>
    <t>232*</t>
  </si>
  <si>
    <t>236*</t>
  </si>
  <si>
    <t>Byggelån</t>
  </si>
  <si>
    <t>Andre forpliktelser (kapitalregnskapet)</t>
  </si>
  <si>
    <t>239*</t>
  </si>
  <si>
    <t>Annen gjeld til finansinstitusjoner</t>
  </si>
  <si>
    <t>Avstemmingsdifferanser</t>
  </si>
  <si>
    <t>Avsatt pensjonspremie til SPK (arbeidsgiverandel)</t>
  </si>
  <si>
    <t>Avstemmingskonto, pensjonspremie til SPK</t>
  </si>
  <si>
    <t>Gjeld til ansatte</t>
  </si>
  <si>
    <t>Lønn</t>
  </si>
  <si>
    <t>Påløpte renter</t>
  </si>
  <si>
    <t>Påløpte kostnader</t>
  </si>
  <si>
    <t>Uopptjent inntekt (motpost kontogruppe 35)</t>
  </si>
  <si>
    <t>Avsetning for forpliktelser</t>
  </si>
  <si>
    <t>* Det må opprettes egen regnskapslinje under kortsiktig gjeld dersom virksomheten benytter disse kontoene, jf. SRS 1.</t>
  </si>
  <si>
    <t>IV Gjeld vedrørende tilskuddsforvaltning og andre overføringer</t>
  </si>
  <si>
    <t>Bevilgning mottatt til tilskuddsforvaltning (nettobudsjetterte)</t>
  </si>
  <si>
    <t>250*</t>
  </si>
  <si>
    <t>Gjeld vedrørende tilskuddsforvaltning og andre overføringer fra staten</t>
  </si>
  <si>
    <t>251*</t>
  </si>
  <si>
    <t xml:space="preserve">Gjeld vedrørende tilskuddsforvaltning og andre overføringer fra staten, fortsettelse </t>
  </si>
  <si>
    <t xml:space="preserve">* Andelen av konto 250 og 251 som gjelder bevilgning mottat til tilskuddforvaltning presenteres på denne regnskapslinjen. </t>
  </si>
  <si>
    <t>Motpost konto 250-251</t>
  </si>
  <si>
    <t>Resultatregnskap</t>
  </si>
  <si>
    <t>Driftsinntekter</t>
  </si>
  <si>
    <t>Inntekt fra bevilgninger</t>
  </si>
  <si>
    <t>Inntektsført bevilgning benyttet til investering (debitering) (nettobudsjetterte virksomheter)</t>
  </si>
  <si>
    <t>Inntektsføring av avsetning knyttet til anleggsmidler (avskrivninger) (nettobudsjetterte virksomheter)</t>
  </si>
  <si>
    <t>Inntektsføring av resterende avsetning ved avgang anleggsmidler (nettobudsjetterte virksomheter)</t>
  </si>
  <si>
    <t>Andre inntekter fra bevilgninger</t>
  </si>
  <si>
    <t xml:space="preserve">Inntekt fra tilskudd og overføringer </t>
  </si>
  <si>
    <t>Tilskudd fra Norges forskningsråd</t>
  </si>
  <si>
    <t>Tilskudd fra andre statlige virksomheter</t>
  </si>
  <si>
    <t>Tilskudd fra EU</t>
  </si>
  <si>
    <t>Tilskudd fra kommunale og fylkeskommunale etater</t>
  </si>
  <si>
    <t>Tilskudd fra organisasjoner og stiftelser</t>
  </si>
  <si>
    <t>Tilskudd fra næringsliv og private</t>
  </si>
  <si>
    <t>Gaver og gaveforsterkninger</t>
  </si>
  <si>
    <t>Andre tilskudd og overføringer</t>
  </si>
  <si>
    <t xml:space="preserve">Inntekt fra gebyrer </t>
  </si>
  <si>
    <t>Gebyrer med videre - driftsinntekt</t>
  </si>
  <si>
    <t>Gebyrer med videre - driftsinntekt, fortsettelse</t>
  </si>
  <si>
    <t>Salgs- og leieinntekter</t>
  </si>
  <si>
    <t>Salgsinntekt varer, avgiftspliktig</t>
  </si>
  <si>
    <t xml:space="preserve">Salgsinntekt varer, avgiftspliktig, fortsettelse </t>
  </si>
  <si>
    <t>Salgsinntekt tjenester, avgiftspliktig</t>
  </si>
  <si>
    <t xml:space="preserve">Salgsinntekt tjenester, avgiftspliktig, fortsettelse </t>
  </si>
  <si>
    <t>Salgsinntekt varer, avgiftsfri</t>
  </si>
  <si>
    <t xml:space="preserve">Salgsinntekt varer, avgiftsfri, fortsettelse </t>
  </si>
  <si>
    <t>Salgsinntekt tjenester, avgiftsfri</t>
  </si>
  <si>
    <t xml:space="preserve">Salgsinntekt tjenester, avgiftsfri, fortsettelse </t>
  </si>
  <si>
    <t>Salgsinntekt varer, unntatt avgiftsplikt</t>
  </si>
  <si>
    <t xml:space="preserve">Salgsinntekt varer, unntatt avgiftsplikt, fortsettelse </t>
  </si>
  <si>
    <t>Salgsinntekt tjenester, unntatt avgiftsplikt</t>
  </si>
  <si>
    <t>Salgsinntekt tjenester, unntatt avgiftsplikt, fortsettelse</t>
  </si>
  <si>
    <t>Spesielle offentlige avgifter for tilvirkede/solgte varer</t>
  </si>
  <si>
    <t>Garanti</t>
  </si>
  <si>
    <t>Service</t>
  </si>
  <si>
    <t>Leieinntekt fast eiendom</t>
  </si>
  <si>
    <t xml:space="preserve">Leieinntekt fast eiendom, fortsettelse </t>
  </si>
  <si>
    <t>Leieinntekt andre varige driftsmidler</t>
  </si>
  <si>
    <t>Annen leieinntekt</t>
  </si>
  <si>
    <t>Andre driftsinntekter</t>
  </si>
  <si>
    <t>Annen driftsrelatert inntekt</t>
  </si>
  <si>
    <t>Salgssum ved avgang anleggsmidler</t>
  </si>
  <si>
    <t>381</t>
  </si>
  <si>
    <t>Gevinst ved avgang anleggsmidler</t>
  </si>
  <si>
    <t>Bokført verdi avhendede anleggsmidler</t>
  </si>
  <si>
    <t>Overført til tap ved avgang av anleggsmidler (konto 780)</t>
  </si>
  <si>
    <t>Driftskostnader</t>
  </si>
  <si>
    <t>Varekostnader</t>
  </si>
  <si>
    <t>Innkjøp av råvarer og halvfabrikater</t>
  </si>
  <si>
    <t>Innkjøp av råvarer og halvfabrikater, fortsettelse</t>
  </si>
  <si>
    <t>Frakt, toll og spedisjon</t>
  </si>
  <si>
    <t>Beholdningsendring</t>
  </si>
  <si>
    <t>Varer under tilvirkning</t>
  </si>
  <si>
    <t>Varer under tilvirkning, fortsettelse</t>
  </si>
  <si>
    <t>Ferdig egentilvirkede varer</t>
  </si>
  <si>
    <t>Ferdig egentilvirkede varer, fortsettelse</t>
  </si>
  <si>
    <t>Forbruk av innkjøpte varer og tjenester</t>
  </si>
  <si>
    <t>Forbruk av innkjøpte varer og tjenester, fortsettelse</t>
  </si>
  <si>
    <t>Fremmedytelse og underentreprise</t>
  </si>
  <si>
    <t>Fremmedytelse og underentreprise, fortsettelse</t>
  </si>
  <si>
    <t>Annen periodisering</t>
  </si>
  <si>
    <t>Beholdningsendring, egentilvirkede anleggsmidler</t>
  </si>
  <si>
    <t>Lønnskostnader</t>
  </si>
  <si>
    <t>Lønn fast ansatte</t>
  </si>
  <si>
    <t>Lønn fast ansatte, fortsettelse</t>
  </si>
  <si>
    <t>504</t>
  </si>
  <si>
    <t>Lønn balanseført ved egenutvikling av anleggsmidler</t>
  </si>
  <si>
    <t>Overtid fast ansatte</t>
  </si>
  <si>
    <t>Overtid fast ansatte, fortsettelse</t>
  </si>
  <si>
    <t>Periodiseringskonto lønn</t>
  </si>
  <si>
    <t>Lønn midlertidig ansatte</t>
  </si>
  <si>
    <t>Lønn midlertidig ansatte, fortsettelse</t>
  </si>
  <si>
    <t>Overtid midlertidig ansatte</t>
  </si>
  <si>
    <t>Overtid midlertidig ansatte, fortsettelse</t>
  </si>
  <si>
    <t xml:space="preserve">Fri bil </t>
  </si>
  <si>
    <t>Fri elektronisk kommunikasjon (telefon, mobiltelefon mv.)</t>
  </si>
  <si>
    <t>Fri avis</t>
  </si>
  <si>
    <t>Fri losji og bolig</t>
  </si>
  <si>
    <t>Rentefordel</t>
  </si>
  <si>
    <t>Annen fordel i arbeidsforhold</t>
  </si>
  <si>
    <t>Motkonto for gruppe 52</t>
  </si>
  <si>
    <t>Styrer, råd og utvalg</t>
  </si>
  <si>
    <t>Styrer, råd og utvalg, fortsettelse</t>
  </si>
  <si>
    <t>Honorarer</t>
  </si>
  <si>
    <t xml:space="preserve">Honorarer, fortsettelse </t>
  </si>
  <si>
    <t>Virkemidler ved omstilling i staten (lønnsinnberettet av virksomheten)</t>
  </si>
  <si>
    <t>Annen oppgavepliktig godtgjørelse</t>
  </si>
  <si>
    <t>Arbeidsgiveravgift innberettede ytelser</t>
  </si>
  <si>
    <t>Arbeidsgiveravgift påløpte ytelser</t>
  </si>
  <si>
    <t>Pensjonspremie til SPK (virksomheter som betaler pensjonspremie)</t>
  </si>
  <si>
    <t>Pensjonspremie for pensjonsordninger utenfor SPK</t>
  </si>
  <si>
    <t>549</t>
  </si>
  <si>
    <t>Annen kostnadsgodtgjørelse</t>
  </si>
  <si>
    <t>Godtgjørelse til innkalte, klienter og innsatte m.m.</t>
  </si>
  <si>
    <t>Godtgjørelse til innkalte, klienter og innsatte m.m., fortsettelse</t>
  </si>
  <si>
    <t>Ventelønn (lønnsinnberettet av andre enn virksomheten)</t>
  </si>
  <si>
    <t>Lærlingtilskudd</t>
  </si>
  <si>
    <t>Arbeidsmarkedstiltak</t>
  </si>
  <si>
    <t>Tilretteleggingstilskudd</t>
  </si>
  <si>
    <t>Andre offentlige tilskudd</t>
  </si>
  <si>
    <t>Refusjon av sykepenger</t>
  </si>
  <si>
    <t>Refusjon av foreldrepenger</t>
  </si>
  <si>
    <t>Annen refusjon vedrørende arbeidskraft</t>
  </si>
  <si>
    <t>Gaver til ansatte</t>
  </si>
  <si>
    <t>Kantinekostnad</t>
  </si>
  <si>
    <t>Yrkesskadepremie</t>
  </si>
  <si>
    <t>Velferdstiltak</t>
  </si>
  <si>
    <t>Annen personalkostnad</t>
  </si>
  <si>
    <t>Avskrivninger på varige driftsmidler og immaterielle eiendeler</t>
  </si>
  <si>
    <t>Avskrivning på immaterielle eiendeler</t>
  </si>
  <si>
    <t>Avskrivning på bygninger og annen fast eiendom</t>
  </si>
  <si>
    <t>Avskrivning på bygninger og annen fast eiendom, fortsettelse</t>
  </si>
  <si>
    <t>Avskrivning på infrastruktureiendeler</t>
  </si>
  <si>
    <t>Avskrivning på maskiner og transportmidler</t>
  </si>
  <si>
    <t>Avskrivning på driftsløsøre, inventar, verktøy o.l.</t>
  </si>
  <si>
    <t>Nedskrivninger av varige driftsmidler og immaterielle eiendeler</t>
  </si>
  <si>
    <t xml:space="preserve">Nedskrivning av varige driftsmidler og immaterielle eiendeler </t>
  </si>
  <si>
    <t>Andre driftskostnader</t>
  </si>
  <si>
    <t>Frakt, transport og forsikring ved vareforsendelse</t>
  </si>
  <si>
    <t>Toll og spedisjon ved vareforsendelse</t>
  </si>
  <si>
    <t>Frakt, transport m.m. ved utdeling av driftsmateriell</t>
  </si>
  <si>
    <t>Annen frakt- og transportkostnad ved salg</t>
  </si>
  <si>
    <t>Elektrisitet</t>
  </si>
  <si>
    <t>Gass</t>
  </si>
  <si>
    <t>Fyringsolje</t>
  </si>
  <si>
    <t>Kull, koks</t>
  </si>
  <si>
    <t>Ved</t>
  </si>
  <si>
    <t>Bensin, diesel</t>
  </si>
  <si>
    <t>Vann</t>
  </si>
  <si>
    <t>Annet brensel</t>
  </si>
  <si>
    <t>Leie lokaler</t>
  </si>
  <si>
    <t>Leie lokaler fra Statsbygg</t>
  </si>
  <si>
    <t>Renovasjon, vann, avløp o.l.</t>
  </si>
  <si>
    <t>Lys, varme</t>
  </si>
  <si>
    <t>Renhold, vakthold, vaktmestertjenester</t>
  </si>
  <si>
    <t>Annen kostnad lokaler</t>
  </si>
  <si>
    <t>Leie maskiner</t>
  </si>
  <si>
    <t>Leie inventar</t>
  </si>
  <si>
    <t>Leie av datasystemer (årlige lisenser m.m.)</t>
  </si>
  <si>
    <t>Leie av andre kontormaskiner</t>
  </si>
  <si>
    <t>Leie av biler</t>
  </si>
  <si>
    <t>Leie av andre transportmidler</t>
  </si>
  <si>
    <t>Annen leiekostnad</t>
  </si>
  <si>
    <t>Maskiner</t>
  </si>
  <si>
    <t>Programvare (anskaffelse)</t>
  </si>
  <si>
    <t>Andre kontormaskiner</t>
  </si>
  <si>
    <t>Arbeidsklær og verneutstyr</t>
  </si>
  <si>
    <t>Annet driftsmateriale</t>
  </si>
  <si>
    <t>Annet driftsmateriale, fortsettelse</t>
  </si>
  <si>
    <t>Reparasjon og vedlikehold egne bygninger</t>
  </si>
  <si>
    <t>Reparasjon og vedlikehold egne bygninger, fortsettelse</t>
  </si>
  <si>
    <t>Reparasjon og vedlikehold leide lokaler</t>
  </si>
  <si>
    <t>Reparasjon og vedlikehold infrastruktureiendeler</t>
  </si>
  <si>
    <t>Reparasjon og vedlikehold infrastruktureiendeler, fortsettelse</t>
  </si>
  <si>
    <t>Reparasjon og vedlikehold maskiner og anlegg</t>
  </si>
  <si>
    <t>Reparasjon og vedlikehold maskiner og anlegg, fortsettelse</t>
  </si>
  <si>
    <t>Reparasjon og vedlikehold skip, rigger, fly</t>
  </si>
  <si>
    <t>Reparasjon og vedlikehold annet</t>
  </si>
  <si>
    <t xml:space="preserve">Konsulenttjenester innen økonomi, revisjon og juss </t>
  </si>
  <si>
    <t>Konsulenttjenester til utvikling av programvare, IKT-løsninger mv.</t>
  </si>
  <si>
    <t>Konsulenttjenester til organisasjonsutvikling, kommunikasjonsrådgivning mv.</t>
  </si>
  <si>
    <t xml:space="preserve">Andre konsulenttjenester </t>
  </si>
  <si>
    <t>Innleie av vikarer</t>
  </si>
  <si>
    <t>675</t>
  </si>
  <si>
    <t xml:space="preserve">Kjøp av tjenester til løpende driftsoppgaver, IKT </t>
  </si>
  <si>
    <t>676</t>
  </si>
  <si>
    <t xml:space="preserve">Kjøp av lønns- og regnskapstjenester </t>
  </si>
  <si>
    <t>Kjøp av andre fremmede tjenester</t>
  </si>
  <si>
    <t>Kjøp av andre fremmede tjenester, fortsettelse</t>
  </si>
  <si>
    <t>Kontorrekvisita</t>
  </si>
  <si>
    <t>Trykksak</t>
  </si>
  <si>
    <t>Annonser, kunngjøringer</t>
  </si>
  <si>
    <t>Aviser, tidsskrifter, bøker o.l.</t>
  </si>
  <si>
    <t>Aviser, tidsskrifter, bøker o.l. i bibliotek</t>
  </si>
  <si>
    <t>Møter</t>
  </si>
  <si>
    <t>Kurs og seminarer for egne ansatte</t>
  </si>
  <si>
    <t>Kurs og seminarer for eksterne deltakere</t>
  </si>
  <si>
    <t>Annen kontorkostnad</t>
  </si>
  <si>
    <t>Telefoni og datakommunikasjon, samband, internett</t>
  </si>
  <si>
    <t>Porto</t>
  </si>
  <si>
    <t>Drivstoff</t>
  </si>
  <si>
    <t>Vedlikehold</t>
  </si>
  <si>
    <t>Forsikring</t>
  </si>
  <si>
    <t>Annen kostnad transportmidler</t>
  </si>
  <si>
    <t>Bilgodtgjørelse</t>
  </si>
  <si>
    <t>Reisekostnad</t>
  </si>
  <si>
    <t>Reisekostnad, fortsettelse</t>
  </si>
  <si>
    <t>Diettkostnad</t>
  </si>
  <si>
    <t>Diettkostnad, fortsettelse</t>
  </si>
  <si>
    <t>Salgskostnad</t>
  </si>
  <si>
    <t>Representasjon</t>
  </si>
  <si>
    <t>Kontingent</t>
  </si>
  <si>
    <t>Gave</t>
  </si>
  <si>
    <t>Forsikringspremie</t>
  </si>
  <si>
    <t>Garantikostnad</t>
  </si>
  <si>
    <t>Servicekostnad</t>
  </si>
  <si>
    <t>Lisensavgift og royalties (ikke programvarelisenser, jf. 642)</t>
  </si>
  <si>
    <t>Patentkostnad ved egen patent</t>
  </si>
  <si>
    <t>Kostnad ved varemerke og lignende</t>
  </si>
  <si>
    <t>Kontroll-, prøve- og stempelavgift</t>
  </si>
  <si>
    <t>Styremøter</t>
  </si>
  <si>
    <t>Generalforsamling</t>
  </si>
  <si>
    <t>Eiendoms- og festeavgift</t>
  </si>
  <si>
    <t>Bank- og kortgebyr</t>
  </si>
  <si>
    <t>Annen kostnad</t>
  </si>
  <si>
    <t>Tap ved avgang av anleggsmidler</t>
  </si>
  <si>
    <t>Innkommet på tidligere nedskrevne fordringer</t>
  </si>
  <si>
    <t>Konstaterte tap på fordringer</t>
  </si>
  <si>
    <t>Tap på kontrakter</t>
  </si>
  <si>
    <t>Erstatninger</t>
  </si>
  <si>
    <t>Finansinntekter og finanskostnader</t>
  </si>
  <si>
    <t>Finansinntekter</t>
  </si>
  <si>
    <t>Inntekter fra eierandeler i selskap m.m.</t>
  </si>
  <si>
    <t>802</t>
  </si>
  <si>
    <t>Salgssum ved realisasjon av verdipapirer (bruttobudsjetterte virksomheter)</t>
  </si>
  <si>
    <t>Renteinntekt</t>
  </si>
  <si>
    <t>Valutagevinst (agio)</t>
  </si>
  <si>
    <t>Annen finansinntekt</t>
  </si>
  <si>
    <t>Finanskostnader</t>
  </si>
  <si>
    <t>Nedskrivning av finansielle anleggsmidler</t>
  </si>
  <si>
    <t>Rentekostnad</t>
  </si>
  <si>
    <t>Valutatap (disagio)</t>
  </si>
  <si>
    <t>Annen finanskostnad</t>
  </si>
  <si>
    <t>Avregninger og disponeringer</t>
  </si>
  <si>
    <t>Avregning med statskassen (bruttobudsjetterte)</t>
  </si>
  <si>
    <t>Avregning med statskassen (bruttobudsjetterte virksomheter)</t>
  </si>
  <si>
    <t>Avregning bevilgningsfinansiert virksomhet (nettobudsjetterte)</t>
  </si>
  <si>
    <t>Disponering av periodens resultat (til virksomhetskapital)</t>
  </si>
  <si>
    <t>Disponering (periodens resultat)</t>
  </si>
  <si>
    <t>Innkrevingsvirksomhet og andre overføringer til staten</t>
  </si>
  <si>
    <t>Avgifter og gebyrer direkte til statskassen</t>
  </si>
  <si>
    <t>Tilbakeføring fra statlige fond</t>
  </si>
  <si>
    <t>Overføringer fra forvaltningsorganer med særskilte fullmakter</t>
  </si>
  <si>
    <t>Overføringer fra andre statlige regnskaper</t>
  </si>
  <si>
    <t>Andre overføringer etter avtale med DFØ</t>
  </si>
  <si>
    <t>Overføringer fra kommuner</t>
  </si>
  <si>
    <t>Overføringer fra fylkeskommuner</t>
  </si>
  <si>
    <t>Skatter</t>
  </si>
  <si>
    <t>Trygder og pensjonspremier</t>
  </si>
  <si>
    <t>Avgifter</t>
  </si>
  <si>
    <t>Gebyrer som ikke inngår som driftsinntekt</t>
  </si>
  <si>
    <t>Renteinntekt til statskassen</t>
  </si>
  <si>
    <t>Utbytte</t>
  </si>
  <si>
    <t>Bøter og inndragninger</t>
  </si>
  <si>
    <t>Tilfeldige og andre inntekter</t>
  </si>
  <si>
    <t>Avregning med statskassen innkrevingsvirksomhet</t>
  </si>
  <si>
    <t>Avregning kontogruppe 82, føres mot 1997</t>
  </si>
  <si>
    <t>Avregning kontogruppe 83, føres mot 1997</t>
  </si>
  <si>
    <t>Avregning kontogruppe 84, føres mot 1997</t>
  </si>
  <si>
    <t>Tilskuddsforvaltning og andre overføringer fra staten</t>
  </si>
  <si>
    <t>Tilskudd til andre</t>
  </si>
  <si>
    <t>Overføringer til statlige fond</t>
  </si>
  <si>
    <t>Overføringer til forvaltningsorganer med særskilte fullmakter</t>
  </si>
  <si>
    <t>Overføringer til andre statlige regnskaper</t>
  </si>
  <si>
    <t>Rentekostnad for statskassen</t>
  </si>
  <si>
    <t>Tilskudd til kommuner</t>
  </si>
  <si>
    <t>Tilskudd til fylkeskommuner</t>
  </si>
  <si>
    <t>Tilskudd til ikke-finansielle foretak</t>
  </si>
  <si>
    <t>Tilskudd til finansielle foretak</t>
  </si>
  <si>
    <t>Tilskudd til husholdninger</t>
  </si>
  <si>
    <t>Tilskudd til ideelle organisasjoner</t>
  </si>
  <si>
    <t>Tilskudd til statsforvaltningen</t>
  </si>
  <si>
    <t>Tilskudd til utlandet</t>
  </si>
  <si>
    <t>Avregning med statskassen tilskuddsforvaltning</t>
  </si>
  <si>
    <t>Avregning kontogruppe 85, føres mot 1998</t>
  </si>
  <si>
    <t>Avregning kontogruppe 87, føres mot 1998</t>
  </si>
  <si>
    <t>Beløp virksomhets-regnskap</t>
  </si>
  <si>
    <t>Beløp kontant-spesifikasjon</t>
  </si>
  <si>
    <t>Programvarelisenser og egenutviklet programvare, ervervet</t>
  </si>
  <si>
    <t>Akkumulerte avskrivninger vedrørende lisenser</t>
  </si>
  <si>
    <t>Akkumulerte avskrivninger bygninger</t>
  </si>
  <si>
    <t>Maskiner, anlegg og tekniske innretninger</t>
  </si>
  <si>
    <t>Akkumulerte avskrivninger maskiner, anlegg og tekniske innretninger</t>
  </si>
  <si>
    <t>Personbiler</t>
  </si>
  <si>
    <t>Akkumulerte avskrivninger personbiler og varebiler</t>
  </si>
  <si>
    <t>Akkumulerte avskrivninger for transportmidler</t>
  </si>
  <si>
    <t>Inventar (kontorinventar, innredninger m.m.)</t>
  </si>
  <si>
    <t>Akkumulerte avskrivniner inventar</t>
  </si>
  <si>
    <t>Datamaskiner (PCer, servere, skrivere m.m.)</t>
  </si>
  <si>
    <t>Akkumulerte avskrivninger datamaskiner, IKT og kopimaskiner</t>
  </si>
  <si>
    <t>Opptjent, ikke fakturert driftsinntekter</t>
  </si>
  <si>
    <t>Bankinskudd i Euro (utenfor statens konsernkontoordning)</t>
  </si>
  <si>
    <t>Leverandørgjeld, innland</t>
  </si>
  <si>
    <t>Påløpt arbeidsgiveravgift på påløpt lønn</t>
  </si>
  <si>
    <t>Påløpt arbeidsgiveravgift på påløpt overtid</t>
  </si>
  <si>
    <t>Påløpt arbeidsgiveravgift (ferielønn)</t>
  </si>
  <si>
    <t>Skyldig påløpt lønn</t>
  </si>
  <si>
    <t>Skyldige feriepenger, opptjent tidligere år</t>
  </si>
  <si>
    <t>Skyldige feriepenger av opptjent, ikke utbetalt lønn, overtid,fleksitid mv.</t>
  </si>
  <si>
    <t>EURO-Konto Motkonto til 1920</t>
  </si>
  <si>
    <t>Kontrollsum</t>
  </si>
  <si>
    <t>Kontroller i åpningsbalansen</t>
  </si>
  <si>
    <t>Kontroll 1 - Sum eiendeler er lik sum av statens kapital og gjeld</t>
  </si>
  <si>
    <t>Sum eiendeler</t>
  </si>
  <si>
    <t>Sum statens kapital og gjeld</t>
  </si>
  <si>
    <t>Kontroll</t>
  </si>
  <si>
    <t>Skal være null</t>
  </si>
  <si>
    <t>Kontroll 2 - Kontroll mot innrapportering av kontantrelatert mellomværende</t>
  </si>
  <si>
    <t>Innrapportert mellomværende til statskassen</t>
  </si>
  <si>
    <t>Konto 1980 i saldobalansen</t>
  </si>
  <si>
    <t>Konto 1980 skal være lik innrapportert mellomværende med motsatt fortegn</t>
  </si>
  <si>
    <t>Konto 1980 i kontantspesifikasjonen</t>
  </si>
  <si>
    <t>Konto 1980 skal alltid være lik i begge prinsipper</t>
  </si>
  <si>
    <t>Kontroll 3 - Kontroll av avregning mellomværende med statskassen - kontantrelatert</t>
  </si>
  <si>
    <t>Konto 198 Avregning mellomværende med statskassen  - kontantrelatert</t>
  </si>
  <si>
    <t>Øvrige konto i kontantspesifikasjon</t>
  </si>
  <si>
    <t xml:space="preserve">Kontroll 4 - Kontroll av andre tidsavgrensningsposter </t>
  </si>
  <si>
    <t>Konto 1990 Avregnet med statskassen  - andre tidsavgrensningsposter (IB)</t>
  </si>
  <si>
    <t>Øvrige konto i salddobalansen</t>
  </si>
  <si>
    <t>Notene er nummerert etter rapporteringsmalen som ligger på våre nettsider for å presentere alle regnskapslinjene. Ved etablering av åpningsbalansen bør regnskapslinjer som ikke er relevante slettes og notene nummereres fortløpende.</t>
  </si>
  <si>
    <t>Note</t>
  </si>
  <si>
    <t>1.1.20xx</t>
  </si>
  <si>
    <t>EIENDELER</t>
  </si>
  <si>
    <t>Sum immaterielle eiendeler</t>
  </si>
  <si>
    <t>Driftsløsøre, inventar, verktøy og lignende</t>
  </si>
  <si>
    <t>Sum varige driftsmidler</t>
  </si>
  <si>
    <t>Sum finansielle anleggsmidler</t>
  </si>
  <si>
    <t>Sum anleggsmidler</t>
  </si>
  <si>
    <t>Sum beholdning av varer og driftsmateriell</t>
  </si>
  <si>
    <t>Sum fordringer</t>
  </si>
  <si>
    <t>Sum bankinnskudd, kontanter og lignende</t>
  </si>
  <si>
    <t>Sum omløpsmidler</t>
  </si>
  <si>
    <t>STATENS KAPITAL OG GJELD</t>
  </si>
  <si>
    <t>I Virksomhetskapital</t>
  </si>
  <si>
    <t>Sum virksomhetskapital</t>
  </si>
  <si>
    <t>Sum avregninger</t>
  </si>
  <si>
    <t>Sum statens kapital</t>
  </si>
  <si>
    <t>Sum avsetning for langsiktige forpliktelser</t>
  </si>
  <si>
    <t>Sum annen langsiktig gjeld</t>
  </si>
  <si>
    <t>Sum kortsiktig gjeld</t>
  </si>
  <si>
    <t>Sum gjeld</t>
  </si>
  <si>
    <t xml:space="preserve">Sum statens kapital og gjeld </t>
  </si>
  <si>
    <t>Note 3 Immaterielle eiendeler</t>
  </si>
  <si>
    <t>Sum</t>
  </si>
  <si>
    <t>Gjenanskaffelsesverdi 01.01.20xx</t>
  </si>
  <si>
    <t>Balanseført verdi 01.01.20xx</t>
  </si>
  <si>
    <t>Avskrivningssatser (levetider)</t>
  </si>
  <si>
    <t>5 år / lineært</t>
  </si>
  <si>
    <t>Ingen avskrivning</t>
  </si>
  <si>
    <t>Note 4 Varige driftsmidler</t>
  </si>
  <si>
    <t>Tomter</t>
  </si>
  <si>
    <t>Bygninger og annen fast eiendom</t>
  </si>
  <si>
    <t>Driftsløsøre, inventar, verktøy o.l.</t>
  </si>
  <si>
    <t>Infrastruktur- eiendeler</t>
  </si>
  <si>
    <t>10-60 år dekomponert lineært</t>
  </si>
  <si>
    <t>3-15 år lineært</t>
  </si>
  <si>
    <t>Virksomhets-spesifikt</t>
  </si>
  <si>
    <t xml:space="preserve">Note 7 Sammenheng mellom avregnet med statskassen og mellomværende med statskassen </t>
  </si>
  <si>
    <t>(bruttobudsjetterte virksomheter)</t>
  </si>
  <si>
    <t>B) Forskjellen mellom avregnet med statskassen og mellomværende med statskassen</t>
  </si>
  <si>
    <t>01.01.20xx</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</si>
  <si>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</si>
  <si>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</si>
  <si>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</si>
  <si>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</si>
  <si>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Immaterielle eiendeler</t>
  </si>
  <si>
    <t>Varige driftsmidler</t>
  </si>
  <si>
    <t>Finansielle anleggsmidler</t>
  </si>
  <si>
    <t xml:space="preserve">Obligasjoner </t>
  </si>
  <si>
    <t>Omløpsmidler</t>
  </si>
  <si>
    <t>Bankinnskudd, kontanter og lignende</t>
  </si>
  <si>
    <t>Langsiktige forpliktelser og gjeld</t>
  </si>
  <si>
    <t>Kortsiktig gjeld</t>
  </si>
  <si>
    <t>Note 10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</si>
  <si>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</si>
  <si>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</si>
  <si>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</si>
  <si>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</si>
  <si>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</si>
  <si>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</si>
  <si>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</si>
  <si>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</si>
  <si>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</si>
  <si>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</si>
  <si>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</si>
  <si>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</si>
  <si>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11 Beholdninger av varer og driftsmateriell</t>
  </si>
  <si>
    <t>Anskaffelseskost</t>
  </si>
  <si>
    <t>Sum anskaffelseskost</t>
  </si>
  <si>
    <t>Ukurans</t>
  </si>
  <si>
    <t>Ukurans i råvarer og innkjøpte halvfabrikata</t>
  </si>
  <si>
    <t>Ukurans i varer under tilvirkning</t>
  </si>
  <si>
    <t>Ukurans i ferdige egentilvirkede varer</t>
  </si>
  <si>
    <t>Ukurans i innkøpte varer (ferdigvarer)</t>
  </si>
  <si>
    <t>Sum ukurans</t>
  </si>
  <si>
    <t>Sum beholdninger av varer og driftsmateriell</t>
  </si>
  <si>
    <t>Note 12 Kundefordringer</t>
  </si>
  <si>
    <t>Kundefordringer til pålydende</t>
  </si>
  <si>
    <t>Avsatt til forventet tap (-)</t>
  </si>
  <si>
    <t>Sum kundefordringer</t>
  </si>
  <si>
    <t>Note 13 Opptjente, ikke fakturerte inntekter / Mottatt forskuddsbetaling</t>
  </si>
  <si>
    <t>Opptjente, ikke fakturerte inntekter (fordring)</t>
  </si>
  <si>
    <t>Salgsinntekter</t>
  </si>
  <si>
    <t>Leieinntekter</t>
  </si>
  <si>
    <t>Inntekt fra samarbeidsprosjekter</t>
  </si>
  <si>
    <t>Sum opptjente, ikke fakturerte inntekter</t>
  </si>
  <si>
    <t>Mottatt forskuddsbetaling (gjeld)</t>
  </si>
  <si>
    <t>Aktivitet 1</t>
  </si>
  <si>
    <t>Aktivitet 2</t>
  </si>
  <si>
    <t>Aktivitet 3…</t>
  </si>
  <si>
    <t>Sum mottatt forskuddsbetaling</t>
  </si>
  <si>
    <t>Note 14 Andre kortsiktige fordringer</t>
  </si>
  <si>
    <t>Forskuddsbetalt lønn</t>
  </si>
  <si>
    <t>Reiseforskudd</t>
  </si>
  <si>
    <t>Personallån</t>
  </si>
  <si>
    <t>Andre fordringer på ansatte</t>
  </si>
  <si>
    <t>Sum andre kortsiktige fordringer</t>
  </si>
  <si>
    <t>Note 15 Bankinnskudd, kontanter og lignende</t>
  </si>
  <si>
    <t>EURO-konto</t>
  </si>
  <si>
    <t>Kontantbeholdninger</t>
  </si>
  <si>
    <t>Note 16 Annen kortsiktig gjeld</t>
  </si>
  <si>
    <t>Skyldig lønn</t>
  </si>
  <si>
    <t>Annen gjeld til ansatte</t>
  </si>
  <si>
    <t>EURO-konto motkonto</t>
  </si>
  <si>
    <t>Avstemmingsdifferanser ved rapportering til statsregnskapet</t>
  </si>
  <si>
    <t>Sum annen kortsiktig gjeld</t>
  </si>
  <si>
    <t>Datamaskiner og annet IKT-utstyr</t>
  </si>
  <si>
    <t>Andre driftsmidler (kunst)</t>
  </si>
  <si>
    <t>Leie av datamaskiner og annet IKT-utstyr</t>
  </si>
  <si>
    <t>Datamaskiner og annet IKT-utstyr (PCer, mobiltelefoner, nettbrett m.m.)</t>
  </si>
  <si>
    <t>Reklame- og markedsføringskostnader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</si>
</sst>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0.0\ %"/>
    <numFmt numFmtId="167" formatCode="_(* #,##0_);_(* \(#,##0\);_(* &quot;-&quot;??_);_(@_)"/>
    <numFmt numFmtId="168" formatCode="0_)"/>
  </numFmts>
  <fonts count="54">
    <font>
      <sz val="9"/>
      <color theme="1"/>
      <name val="Verdana"/>
      <family val="2"/>
    </font>
    <font>
      <sz val="11"/>
      <color theme="1"/>
      <name val="Verdana"/>
      <family val="2"/>
      <scheme val="minor"/>
    </font>
    <font>
      <sz val="9"/>
      <color theme="1"/>
      <name val="Verdana"/>
      <family val="2"/>
    </font>
    <font>
      <sz val="10"/>
      <name val="Arial"/>
      <family val="2"/>
    </font>
    <font>
      <sz val="10"/>
      <name val="Arial"/>
      <family val="2"/>
    </font>
    <font>
      <b/>
      <sz val="14"/>
      <name val="Arial"/>
      <family val="2"/>
    </font>
    <font>
      <b/>
      <sz val="12"/>
      <name val="Times New Roman"/>
      <family val="1"/>
    </font>
    <font>
      <b/>
      <sz val="12"/>
      <name val="Arial"/>
      <family val="2"/>
    </font>
    <font>
      <sz val="12"/>
      <name val="Arial"/>
      <family val="2"/>
    </font>
    <font>
      <sz val="12"/>
      <name val="Times New Roman"/>
      <family val="1"/>
    </font>
    <font>
      <i/>
      <sz val="12"/>
      <name val="Times New Roman"/>
      <family val="1"/>
    </font>
    <font>
      <i/>
      <sz val="12"/>
      <name val="Arial"/>
      <family val="2"/>
    </font>
    <font>
      <sz val="11"/>
      <name val="Arial"/>
      <family val="2"/>
    </font>
    <font>
      <sz val="12"/>
      <color theme="1"/>
      <name val="Times New Roman"/>
      <family val="1"/>
    </font>
    <font>
      <sz val="10"/>
      <name val="Arial"/>
      <family val="2"/>
    </font>
    <font>
      <sz val="11"/>
      <name val="Times New Roman"/>
      <family val="1"/>
    </font>
    <font>
      <i/>
      <sz val="10"/>
      <name val="Arial"/>
      <family val="2"/>
    </font>
    <font>
      <sz val="10"/>
      <name val="Times New Roman"/>
      <family val="1"/>
    </font>
    <font>
      <b/>
      <i/>
      <sz val="12"/>
      <name val="Times New Roman"/>
      <family val="1"/>
    </font>
    <font>
      <sz val="12"/>
      <color rgb="FF00B050"/>
      <name val="Times New Roman"/>
      <family val="1"/>
    </font>
    <font>
      <sz val="12"/>
      <name val="arialoman"/>
    </font>
    <font>
      <b/>
      <sz val="10"/>
      <name val="Arial"/>
      <family val="2"/>
    </font>
    <font>
      <b/>
      <sz val="18"/>
      <name val="Arial"/>
      <family val="2"/>
    </font>
    <font>
      <sz val="14"/>
      <name val="Arial"/>
      <family val="2"/>
    </font>
    <font>
      <u/>
      <sz val="10"/>
      <name val="Arial"/>
      <family val="2"/>
    </font>
    <font>
      <sz val="12"/>
      <color theme="1"/>
      <name val="Verdana"/>
      <family val="2"/>
    </font>
    <font>
      <u/>
      <sz val="12"/>
      <name val="Times New Roman"/>
      <family val="1"/>
    </font>
    <font>
      <b/>
      <sz val="12"/>
      <color theme="1"/>
      <name val="Verdana"/>
      <family val="2"/>
    </font>
    <font>
      <b/>
      <i/>
      <sz val="9"/>
      <color theme="1"/>
      <name val="Verdana"/>
      <family val="2"/>
    </font>
    <font>
      <sz val="16"/>
      <color theme="1"/>
      <name val="Verdana"/>
      <family val="2"/>
    </font>
    <font>
      <i/>
      <sz val="9"/>
      <color rgb="FFFF0000"/>
      <name val="Verdana"/>
      <family val="2"/>
    </font>
    <font>
      <sz val="12"/>
      <name val="Verdana"/>
      <family val="2"/>
    </font>
    <font>
      <sz val="12"/>
      <color rgb="FF0070C0"/>
      <name val="Times New Roman"/>
      <family val="1"/>
    </font>
    <font>
      <sz val="10"/>
      <name val="Arial"/>
    </font>
    <font>
      <sz val="11"/>
      <color theme="0"/>
      <name val="Verdana"/>
      <family val="2"/>
      <scheme val="minor"/>
    </font>
    <font>
      <sz val="12"/>
      <color rgb="FFFF000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s>
  <fills count="47">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2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17">
    <xf numFmtId="0" fontId="0" fillId="0" borderId="0"/>
    <xf numFmtId="165" fontId="2" fillId="0" borderId="0" applyFont="0" applyFill="0" applyBorder="0" applyAlignment="0" applyProtection="0"/>
    <xf numFmtId="0" fontId="4" fillId="0" borderId="0"/>
    <xf numFmtId="164" fontId="3" fillId="0" borderId="0" applyFont="0" applyFill="0" applyBorder="0" applyAlignment="0" applyProtection="0"/>
    <xf numFmtId="0" fontId="14" fillId="0" borderId="0"/>
    <xf numFmtId="0" fontId="3" fillId="0" borderId="0"/>
    <xf numFmtId="0" fontId="33" fillId="0" borderId="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3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4"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2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3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34"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7" fillId="35"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42" borderId="0" applyNumberFormat="0" applyBorder="0" applyAlignment="0" applyProtection="0"/>
    <xf numFmtId="0" fontId="38" fillId="26" borderId="0" applyNumberFormat="0" applyBorder="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40" fillId="44" borderId="17" applyNumberFormat="0" applyAlignment="0" applyProtection="0"/>
    <xf numFmtId="0" fontId="38" fillId="26"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0" borderId="18" applyNumberFormat="0" applyFill="0" applyAlignment="0" applyProtection="0"/>
    <xf numFmtId="0" fontId="44" fillId="0" borderId="19" applyNumberFormat="0" applyFill="0" applyAlignment="0" applyProtection="0"/>
    <xf numFmtId="0" fontId="45" fillId="0" borderId="20" applyNumberFormat="0" applyFill="0" applyAlignment="0" applyProtection="0"/>
    <xf numFmtId="0" fontId="45" fillId="0" borderId="0" applyNumberFormat="0" applyFill="0" applyBorder="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7" fillId="0" borderId="21"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0" fillId="44" borderId="17" applyNumberFormat="0" applyAlignment="0" applyProtection="0"/>
    <xf numFmtId="0" fontId="47" fillId="0" borderId="21" applyNumberFormat="0" applyFill="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48" fillId="46" borderId="0" applyNumberFormat="0" applyBorder="0" applyAlignment="0" applyProtection="0"/>
    <xf numFmtId="0" fontId="3" fillId="0" borderId="0"/>
    <xf numFmtId="0" fontId="3" fillId="0" borderId="0"/>
    <xf numFmtId="0" fontId="3" fillId="0" borderId="0"/>
    <xf numFmtId="0" fontId="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48" fillId="46" borderId="0" applyNumberFormat="0" applyBorder="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3" fillId="0" borderId="18" applyNumberFormat="0" applyFill="0" applyAlignment="0" applyProtection="0"/>
    <xf numFmtId="0" fontId="44" fillId="0" borderId="19" applyNumberFormat="0" applyFill="0" applyAlignment="0" applyProtection="0"/>
    <xf numFmtId="0" fontId="45" fillId="0" borderId="20" applyNumberFormat="0" applyFill="0" applyAlignment="0" applyProtection="0"/>
    <xf numFmtId="0" fontId="4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42"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 fillId="0" borderId="0"/>
  </cellStyleXfs>
  <cellXfs count="248">
    <xf numFmtId="0" fontId="0" fillId="0" borderId="0" xfId="0"/>
    <xf numFmtId="0" fontId="4" fillId="0" borderId="0" xfId="2" applyAlignment="1">
      <alignment horizontal="center"/>
    </xf>
    <xf numFmtId="0" fontId="4" fillId="0" borderId="0" xfId="2"/>
    <xf numFmtId="0" fontId="8" fillId="0" borderId="0" xfId="2" applyFont="1"/>
    <xf numFmtId="0" fontId="9" fillId="0" borderId="0" xfId="2" applyFont="1" applyAlignment="1">
      <alignment horizontal="left" indent="1"/>
    </xf>
    <xf numFmtId="0" fontId="9" fillId="0" borderId="0" xfId="2" applyFont="1"/>
    <xf numFmtId="0" fontId="3" fillId="0" borderId="0" xfId="2" applyFont="1"/>
    <xf numFmtId="0" fontId="7" fillId="2" borderId="0" xfId="2" applyFont="1" applyFill="1" applyProtection="1">
      <protection locked="0"/>
    </xf>
    <xf numFmtId="0" fontId="12" fillId="2" borderId="0" xfId="2" applyFont="1" applyFill="1" applyProtection="1">
      <protection locked="0"/>
    </xf>
    <xf numFmtId="3" fontId="9" fillId="0" borderId="0" xfId="3" applyNumberFormat="1" applyFont="1" applyAlignment="1" applyProtection="1">
      <alignment horizontal="center" vertical="top" wrapText="1"/>
    </xf>
    <xf numFmtId="3" fontId="7" fillId="0" borderId="0" xfId="3" applyNumberFormat="1" applyFont="1" applyAlignment="1" applyProtection="1">
      <alignment horizontal="center" vertical="top"/>
    </xf>
    <xf numFmtId="3" fontId="9" fillId="0" borderId="0" xfId="3" applyNumberFormat="1" applyFont="1" applyAlignment="1" applyProtection="1">
      <alignment horizontal="right" wrapText="1"/>
    </xf>
    <xf numFmtId="3" fontId="9" fillId="0" borderId="0" xfId="3" applyNumberFormat="1" applyFont="1" applyAlignment="1" applyProtection="1">
      <alignment horizontal="right" wrapText="1"/>
      <protection locked="0"/>
    </xf>
    <xf numFmtId="0" fontId="6" fillId="0" borderId="1" xfId="2" applyFont="1" applyBorder="1"/>
    <xf numFmtId="3" fontId="6" fillId="0" borderId="1" xfId="3" applyNumberFormat="1" applyFont="1" applyBorder="1" applyAlignment="1" applyProtection="1">
      <alignment horizontal="right" wrapText="1"/>
    </xf>
    <xf numFmtId="3" fontId="9" fillId="0" borderId="0" xfId="2" applyNumberFormat="1" applyFont="1"/>
    <xf numFmtId="9" fontId="9" fillId="0" borderId="0" xfId="2" applyNumberFormat="1" applyFont="1" applyAlignment="1" applyProtection="1">
      <alignment horizontal="center"/>
      <protection locked="0"/>
    </xf>
    <xf numFmtId="9" fontId="9" fillId="0" borderId="0" xfId="2" applyNumberFormat="1" applyFont="1" applyAlignment="1" applyProtection="1">
      <alignment horizontal="center" wrapText="1"/>
      <protection locked="0"/>
    </xf>
    <xf numFmtId="0" fontId="12" fillId="0" borderId="0" xfId="2" applyFont="1" applyProtection="1">
      <protection locked="0"/>
    </xf>
    <xf numFmtId="0" fontId="10" fillId="0" borderId="0" xfId="2" applyFont="1"/>
    <xf numFmtId="0" fontId="9" fillId="0" borderId="0" xfId="2" applyFont="1" applyAlignment="1">
      <alignment horizontal="center"/>
    </xf>
    <xf numFmtId="0" fontId="13" fillId="3" borderId="0" xfId="0" applyFont="1" applyFill="1"/>
    <xf numFmtId="3" fontId="9" fillId="0" borderId="0" xfId="2" applyNumberFormat="1" applyFont="1" applyAlignment="1">
      <alignment horizontal="right" wrapText="1"/>
    </xf>
    <xf numFmtId="0" fontId="9" fillId="0" borderId="0" xfId="2" applyFont="1" applyAlignment="1">
      <alignment vertical="top" wrapText="1"/>
    </xf>
    <xf numFmtId="0" fontId="9" fillId="0" borderId="0" xfId="2" applyFont="1" applyAlignment="1">
      <alignment horizontal="left" vertical="top" wrapText="1" indent="1"/>
    </xf>
    <xf numFmtId="0" fontId="9" fillId="3" borderId="0" xfId="2" applyFont="1" applyFill="1" applyAlignment="1">
      <alignment horizontal="center"/>
    </xf>
    <xf numFmtId="3" fontId="9" fillId="3" borderId="0" xfId="2" applyNumberFormat="1" applyFont="1" applyFill="1" applyAlignment="1">
      <alignment horizontal="right" wrapText="1"/>
    </xf>
    <xf numFmtId="0" fontId="10" fillId="0" borderId="0" xfId="2" applyFont="1" applyAlignment="1">
      <alignment vertical="top" wrapText="1"/>
    </xf>
    <xf numFmtId="0" fontId="5" fillId="0" borderId="0" xfId="2" applyFont="1"/>
    <xf numFmtId="0" fontId="4" fillId="0" borderId="0" xfId="2" applyAlignment="1">
      <alignment horizontal="right"/>
    </xf>
    <xf numFmtId="0" fontId="7" fillId="0" borderId="0" xfId="2" applyFont="1" applyAlignment="1">
      <alignment horizontal="center"/>
    </xf>
    <xf numFmtId="0" fontId="7" fillId="0" borderId="0" xfId="2" applyFont="1" applyAlignment="1">
      <alignment vertical="top" wrapText="1"/>
    </xf>
    <xf numFmtId="3" fontId="4" fillId="0" borderId="0" xfId="2" applyNumberFormat="1" applyAlignment="1">
      <alignment horizontal="right" wrapText="1"/>
    </xf>
    <xf numFmtId="0" fontId="8" fillId="0" borderId="0" xfId="2" applyFont="1" applyAlignment="1">
      <alignment vertical="top" wrapText="1"/>
    </xf>
    <xf numFmtId="0" fontId="8" fillId="0" borderId="0" xfId="2" applyFont="1" applyAlignment="1">
      <alignment horizontal="center"/>
    </xf>
    <xf numFmtId="3" fontId="8" fillId="0" borderId="0" xfId="2" applyNumberFormat="1" applyFont="1" applyAlignment="1">
      <alignment horizontal="right" wrapText="1"/>
    </xf>
    <xf numFmtId="3" fontId="7" fillId="0" borderId="0" xfId="2" applyNumberFormat="1" applyFont="1" applyAlignment="1">
      <alignment horizontal="right" wrapText="1"/>
    </xf>
    <xf numFmtId="0" fontId="9" fillId="0" borderId="0" xfId="2" applyFont="1" applyAlignment="1">
      <alignment horizontal="center" vertical="top" wrapText="1"/>
    </xf>
    <xf numFmtId="0" fontId="9" fillId="3" borderId="0" xfId="0" applyFont="1" applyFill="1"/>
    <xf numFmtId="0" fontId="13" fillId="4" borderId="0" xfId="0" applyFont="1" applyFill="1"/>
    <xf numFmtId="167" fontId="9" fillId="0" borderId="0" xfId="1" applyNumberFormat="1" applyFont="1" applyBorder="1" applyAlignment="1">
      <alignment horizontal="right"/>
    </xf>
    <xf numFmtId="167" fontId="9" fillId="0" borderId="0" xfId="1" applyNumberFormat="1" applyFont="1" applyBorder="1" applyAlignment="1">
      <alignment horizontal="right" wrapText="1"/>
    </xf>
    <xf numFmtId="167" fontId="9" fillId="3" borderId="0" xfId="1" applyNumberFormat="1" applyFont="1" applyFill="1" applyBorder="1" applyAlignment="1">
      <alignment horizontal="right" wrapText="1"/>
    </xf>
    <xf numFmtId="167" fontId="13" fillId="3" borderId="0" xfId="1" applyNumberFormat="1" applyFont="1" applyFill="1" applyBorder="1"/>
    <xf numFmtId="167" fontId="13" fillId="4" borderId="0" xfId="1" applyNumberFormat="1" applyFont="1" applyFill="1" applyBorder="1"/>
    <xf numFmtId="167" fontId="9" fillId="0" borderId="0" xfId="1" applyNumberFormat="1" applyFont="1" applyAlignment="1">
      <alignment horizontal="right"/>
    </xf>
    <xf numFmtId="0" fontId="9" fillId="4" borderId="0" xfId="2" applyFont="1" applyFill="1" applyAlignment="1">
      <alignment horizontal="center"/>
    </xf>
    <xf numFmtId="167" fontId="9" fillId="4" borderId="0" xfId="1" applyNumberFormat="1" applyFont="1" applyFill="1" applyBorder="1" applyAlignment="1">
      <alignment horizontal="right" wrapText="1"/>
    </xf>
    <xf numFmtId="0" fontId="9" fillId="4" borderId="0" xfId="2" applyFont="1" applyFill="1" applyAlignment="1">
      <alignment horizontal="left" indent="1"/>
    </xf>
    <xf numFmtId="0" fontId="7" fillId="2" borderId="0" xfId="4" applyFont="1" applyFill="1" applyProtection="1">
      <protection locked="0"/>
    </xf>
    <xf numFmtId="0" fontId="3" fillId="0" borderId="0" xfId="4" applyFont="1"/>
    <xf numFmtId="0" fontId="9" fillId="0" borderId="0" xfId="4" applyFont="1"/>
    <xf numFmtId="0" fontId="8" fillId="0" borderId="0" xfId="4" applyFont="1"/>
    <xf numFmtId="0" fontId="6" fillId="0" borderId="1" xfId="4" applyFont="1" applyBorder="1"/>
    <xf numFmtId="166" fontId="9" fillId="0" borderId="0" xfId="4" applyNumberFormat="1" applyFont="1" applyAlignment="1">
      <alignment horizontal="center" wrapText="1"/>
    </xf>
    <xf numFmtId="0" fontId="10" fillId="0" borderId="0" xfId="4" applyFont="1"/>
    <xf numFmtId="0" fontId="14" fillId="0" borderId="0" xfId="4"/>
    <xf numFmtId="0" fontId="9" fillId="2" borderId="0" xfId="4" applyFont="1" applyFill="1" applyProtection="1">
      <protection locked="0"/>
    </xf>
    <xf numFmtId="0" fontId="6" fillId="2" borderId="0" xfId="4" applyFont="1" applyFill="1"/>
    <xf numFmtId="0" fontId="9" fillId="2" borderId="0" xfId="4" applyFont="1" applyFill="1"/>
    <xf numFmtId="0" fontId="9" fillId="0" borderId="0" xfId="4" applyFont="1" applyAlignment="1">
      <alignment horizontal="center" vertical="top"/>
    </xf>
    <xf numFmtId="0" fontId="9" fillId="0" borderId="0" xfId="4" applyFont="1" applyAlignment="1">
      <alignment horizontal="center" vertical="top" wrapText="1"/>
    </xf>
    <xf numFmtId="3" fontId="9" fillId="0" borderId="0" xfId="3" applyNumberFormat="1" applyFont="1" applyFill="1" applyBorder="1" applyAlignment="1" applyProtection="1">
      <alignment horizontal="right" wrapText="1"/>
      <protection locked="0"/>
    </xf>
    <xf numFmtId="3" fontId="9" fillId="0" borderId="0" xfId="3" applyNumberFormat="1" applyFont="1" applyBorder="1" applyAlignment="1" applyProtection="1">
      <alignment horizontal="right" wrapText="1"/>
      <protection locked="0"/>
    </xf>
    <xf numFmtId="3" fontId="9" fillId="0" borderId="0" xfId="3" applyNumberFormat="1" applyFont="1" applyBorder="1" applyAlignment="1" applyProtection="1">
      <alignment horizontal="right" wrapText="1"/>
    </xf>
    <xf numFmtId="0" fontId="9" fillId="0" borderId="0" xfId="4" applyFont="1" applyAlignment="1">
      <alignment horizontal="center" wrapText="1"/>
    </xf>
    <xf numFmtId="0" fontId="9" fillId="0" borderId="0" xfId="4" applyFont="1" applyProtection="1">
      <protection locked="0"/>
    </xf>
    <xf numFmtId="0" fontId="12" fillId="0" borderId="0" xfId="4" applyFont="1"/>
    <xf numFmtId="0" fontId="15" fillId="0" borderId="0" xfId="4" applyFont="1"/>
    <xf numFmtId="14" fontId="7" fillId="0" borderId="0" xfId="4" applyNumberFormat="1" applyFont="1" applyAlignment="1">
      <alignment horizontal="right"/>
    </xf>
    <xf numFmtId="0" fontId="9" fillId="0" borderId="0" xfId="5" applyFont="1"/>
    <xf numFmtId="3" fontId="9" fillId="0" borderId="0" xfId="5" applyNumberFormat="1" applyFont="1" applyAlignment="1">
      <alignment horizontal="right"/>
    </xf>
    <xf numFmtId="0" fontId="8" fillId="0" borderId="0" xfId="5" applyFont="1"/>
    <xf numFmtId="0" fontId="16" fillId="0" borderId="0" xfId="4" applyFont="1"/>
    <xf numFmtId="3" fontId="9" fillId="0" borderId="0" xfId="5" applyNumberFormat="1" applyFont="1" applyAlignment="1">
      <alignment horizontal="right" wrapText="1"/>
    </xf>
    <xf numFmtId="0" fontId="9" fillId="0" borderId="1" xfId="5" applyFont="1" applyBorder="1"/>
    <xf numFmtId="0" fontId="10" fillId="0" borderId="1" xfId="5" applyFont="1" applyBorder="1"/>
    <xf numFmtId="3" fontId="6" fillId="0" borderId="1" xfId="5" applyNumberFormat="1" applyFont="1" applyBorder="1" applyAlignment="1">
      <alignment horizontal="right" wrapText="1"/>
    </xf>
    <xf numFmtId="3" fontId="6" fillId="0" borderId="0" xfId="5" applyNumberFormat="1" applyFont="1" applyAlignment="1">
      <alignment horizontal="right" wrapText="1"/>
    </xf>
    <xf numFmtId="0" fontId="9" fillId="0" borderId="2" xfId="5" applyFont="1" applyBorder="1"/>
    <xf numFmtId="0" fontId="6" fillId="0" borderId="3" xfId="5" applyFont="1" applyBorder="1"/>
    <xf numFmtId="3" fontId="6" fillId="0" borderId="3" xfId="5" applyNumberFormat="1" applyFont="1" applyBorder="1" applyAlignment="1">
      <alignment horizontal="right" wrapText="1"/>
    </xf>
    <xf numFmtId="3" fontId="17" fillId="0" borderId="0" xfId="4" applyNumberFormat="1" applyFont="1" applyAlignment="1">
      <alignment horizontal="right" wrapText="1"/>
    </xf>
    <xf numFmtId="0" fontId="15" fillId="0" borderId="0" xfId="4" applyFont="1" applyAlignment="1">
      <alignment vertical="top"/>
    </xf>
    <xf numFmtId="3" fontId="7" fillId="2" borderId="0" xfId="4" applyNumberFormat="1" applyFont="1" applyFill="1" applyProtection="1">
      <protection locked="0"/>
    </xf>
    <xf numFmtId="3" fontId="9" fillId="2" borderId="0" xfId="4" applyNumberFormat="1" applyFont="1" applyFill="1" applyProtection="1">
      <protection locked="0"/>
    </xf>
    <xf numFmtId="3" fontId="7" fillId="0" borderId="0" xfId="4" applyNumberFormat="1" applyFont="1" applyProtection="1">
      <protection locked="0"/>
    </xf>
    <xf numFmtId="3" fontId="9" fillId="0" borderId="0" xfId="4" applyNumberFormat="1" applyFont="1" applyProtection="1">
      <protection locked="0"/>
    </xf>
    <xf numFmtId="3" fontId="7" fillId="0" borderId="0" xfId="4" applyNumberFormat="1" applyFont="1" applyAlignment="1" applyProtection="1">
      <alignment horizontal="left"/>
      <protection locked="0"/>
    </xf>
    <xf numFmtId="0" fontId="9" fillId="0" borderId="0" xfId="4" applyFont="1" applyAlignment="1" applyProtection="1">
      <alignment horizontal="center" vertical="top" wrapText="1"/>
      <protection locked="0"/>
    </xf>
    <xf numFmtId="0" fontId="9" fillId="0" borderId="0" xfId="4" applyFont="1" applyAlignment="1">
      <alignment horizontal="center"/>
    </xf>
    <xf numFmtId="3" fontId="9" fillId="0" borderId="0" xfId="4" applyNumberFormat="1" applyFont="1" applyAlignment="1" applyProtection="1">
      <alignment horizontal="left" wrapText="1"/>
      <protection locked="0"/>
    </xf>
    <xf numFmtId="0" fontId="9" fillId="0" borderId="0" xfId="4" applyFont="1" applyAlignment="1" applyProtection="1">
      <alignment horizontal="right" wrapText="1"/>
      <protection locked="0"/>
    </xf>
    <xf numFmtId="166" fontId="9" fillId="0" borderId="0" xfId="4" applyNumberFormat="1" applyFont="1" applyAlignment="1" applyProtection="1">
      <alignment horizontal="right" wrapText="1"/>
      <protection locked="0"/>
    </xf>
    <xf numFmtId="0" fontId="6" fillId="0" borderId="1" xfId="4" applyFont="1" applyBorder="1" applyProtection="1">
      <protection locked="0"/>
    </xf>
    <xf numFmtId="3" fontId="9" fillId="0" borderId="1" xfId="4" applyNumberFormat="1" applyFont="1" applyBorder="1" applyAlignment="1" applyProtection="1">
      <alignment horizontal="right"/>
      <protection locked="0"/>
    </xf>
    <xf numFmtId="3" fontId="9" fillId="0" borderId="1" xfId="4" applyNumberFormat="1" applyFont="1" applyBorder="1" applyProtection="1">
      <protection locked="0"/>
    </xf>
    <xf numFmtId="3" fontId="6" fillId="0" borderId="1" xfId="3" applyNumberFormat="1" applyFont="1" applyBorder="1" applyAlignment="1" applyProtection="1">
      <alignment horizontal="right" wrapText="1"/>
      <protection locked="0"/>
    </xf>
    <xf numFmtId="3" fontId="6" fillId="0" borderId="1" xfId="4" applyNumberFormat="1" applyFont="1" applyBorder="1" applyProtection="1">
      <protection locked="0"/>
    </xf>
    <xf numFmtId="3" fontId="6" fillId="0" borderId="1" xfId="4" applyNumberFormat="1" applyFont="1" applyBorder="1" applyAlignment="1" applyProtection="1">
      <alignment horizontal="right" wrapText="1"/>
      <protection locked="0"/>
    </xf>
    <xf numFmtId="0" fontId="6" fillId="0" borderId="0" xfId="4" applyFont="1" applyProtection="1">
      <protection locked="0"/>
    </xf>
    <xf numFmtId="0" fontId="7" fillId="0" borderId="0" xfId="4" applyFont="1" applyProtection="1">
      <protection locked="0"/>
    </xf>
    <xf numFmtId="0" fontId="6" fillId="0" borderId="0" xfId="4" applyFont="1"/>
    <xf numFmtId="3" fontId="9" fillId="0" borderId="0" xfId="4" applyNumberFormat="1" applyFont="1" applyAlignment="1" applyProtection="1">
      <alignment horizontal="right" wrapText="1"/>
      <protection locked="0"/>
    </xf>
    <xf numFmtId="38" fontId="18" fillId="0" borderId="2" xfId="4" applyNumberFormat="1" applyFont="1" applyBorder="1" applyProtection="1">
      <protection locked="0"/>
    </xf>
    <xf numFmtId="3" fontId="6" fillId="0" borderId="1" xfId="4" applyNumberFormat="1" applyFont="1" applyBorder="1" applyAlignment="1">
      <alignment horizontal="right" wrapText="1"/>
    </xf>
    <xf numFmtId="38" fontId="6" fillId="0" borderId="0" xfId="4" applyNumberFormat="1" applyFont="1" applyProtection="1">
      <protection locked="0"/>
    </xf>
    <xf numFmtId="3" fontId="6" fillId="0" borderId="0" xfId="4" applyNumberFormat="1" applyFont="1" applyAlignment="1">
      <alignment horizontal="right" wrapText="1"/>
    </xf>
    <xf numFmtId="3" fontId="6" fillId="0" borderId="0" xfId="4" applyNumberFormat="1" applyFont="1" applyAlignment="1" applyProtection="1">
      <alignment horizontal="right" wrapText="1"/>
      <protection locked="0"/>
    </xf>
    <xf numFmtId="38" fontId="9" fillId="0" borderId="0" xfId="4" applyNumberFormat="1" applyFont="1" applyProtection="1">
      <protection locked="0"/>
    </xf>
    <xf numFmtId="38" fontId="18" fillId="0" borderId="1" xfId="4" applyNumberFormat="1" applyFont="1" applyBorder="1" applyProtection="1">
      <protection locked="0"/>
    </xf>
    <xf numFmtId="0" fontId="19" fillId="0" borderId="0" xfId="4" applyFont="1"/>
    <xf numFmtId="0" fontId="7" fillId="2" borderId="0" xfId="4" applyFont="1" applyFill="1"/>
    <xf numFmtId="3" fontId="9" fillId="0" borderId="0" xfId="4" applyNumberFormat="1" applyFont="1" applyAlignment="1">
      <alignment horizontal="right" wrapText="1"/>
    </xf>
    <xf numFmtId="0" fontId="7" fillId="0" borderId="0" xfId="4" applyFont="1"/>
    <xf numFmtId="0" fontId="20" fillId="0" borderId="0" xfId="4" applyFont="1"/>
    <xf numFmtId="38" fontId="7" fillId="0" borderId="0" xfId="4" applyNumberFormat="1" applyFont="1"/>
    <xf numFmtId="168" fontId="6" fillId="0" borderId="0" xfId="4" applyNumberFormat="1" applyFont="1" applyAlignment="1">
      <alignment horizontal="center"/>
    </xf>
    <xf numFmtId="3" fontId="9" fillId="0" borderId="0" xfId="3" applyNumberFormat="1" applyFont="1" applyBorder="1" applyAlignment="1">
      <alignment horizontal="right" wrapText="1"/>
    </xf>
    <xf numFmtId="38" fontId="6" fillId="0" borderId="1" xfId="4" applyNumberFormat="1" applyFont="1" applyBorder="1"/>
    <xf numFmtId="3" fontId="6" fillId="0" borderId="1" xfId="3" applyNumberFormat="1" applyFont="1" applyBorder="1" applyAlignment="1">
      <alignment horizontal="right" wrapText="1"/>
    </xf>
    <xf numFmtId="0" fontId="13" fillId="4" borderId="0" xfId="0" applyFont="1" applyFill="1" applyAlignment="1">
      <alignment horizontal="center"/>
    </xf>
    <xf numFmtId="0" fontId="7" fillId="0" borderId="0" xfId="2" applyFont="1"/>
    <xf numFmtId="167" fontId="8" fillId="0" borderId="0" xfId="1" applyNumberFormat="1" applyFont="1" applyBorder="1" applyAlignment="1">
      <alignment horizontal="right"/>
    </xf>
    <xf numFmtId="167" fontId="7" fillId="0" borderId="0" xfId="1" applyNumberFormat="1" applyFont="1" applyBorder="1" applyAlignment="1">
      <alignment horizontal="center"/>
    </xf>
    <xf numFmtId="167" fontId="8" fillId="0" borderId="0" xfId="1" applyNumberFormat="1" applyFont="1" applyBorder="1" applyAlignment="1">
      <alignment horizontal="right" wrapText="1"/>
    </xf>
    <xf numFmtId="167" fontId="7" fillId="0" borderId="0" xfId="1" applyNumberFormat="1" applyFont="1" applyBorder="1" applyAlignment="1">
      <alignment horizontal="right" wrapText="1"/>
    </xf>
    <xf numFmtId="0" fontId="7" fillId="0" borderId="0" xfId="2" applyFont="1" applyAlignment="1">
      <alignment horizontal="left" vertical="top" wrapText="1"/>
    </xf>
    <xf numFmtId="3" fontId="4" fillId="0" borderId="0" xfId="2" applyNumberFormat="1"/>
    <xf numFmtId="0" fontId="7" fillId="2" borderId="0" xfId="0" applyFont="1" applyFill="1" applyAlignment="1">
      <alignment vertical="top"/>
    </xf>
    <xf numFmtId="0" fontId="21" fillId="0" borderId="0" xfId="0" applyFont="1" applyAlignment="1">
      <alignment horizontal="left" vertical="top" wrapText="1"/>
    </xf>
    <xf numFmtId="0" fontId="3" fillId="0" borderId="0" xfId="0" applyFont="1"/>
    <xf numFmtId="3" fontId="9" fillId="0" borderId="0" xfId="4" applyNumberFormat="1" applyFont="1"/>
    <xf numFmtId="0" fontId="7" fillId="0" borderId="0" xfId="5" applyFont="1"/>
    <xf numFmtId="0" fontId="11" fillId="0" borderId="0" xfId="5" applyFont="1"/>
    <xf numFmtId="3" fontId="7" fillId="0" borderId="0" xfId="5" applyNumberFormat="1" applyFont="1" applyAlignment="1">
      <alignment horizontal="right" wrapText="1"/>
    </xf>
    <xf numFmtId="0" fontId="8" fillId="0" borderId="0" xfId="0" applyFont="1"/>
    <xf numFmtId="0" fontId="25" fillId="0" borderId="0" xfId="0" applyFont="1"/>
    <xf numFmtId="0" fontId="10" fillId="0" borderId="0" xfId="5" applyFont="1"/>
    <xf numFmtId="0" fontId="9" fillId="0" borderId="0" xfId="5" applyFont="1" applyAlignment="1">
      <alignment horizontal="center" vertical="top" wrapText="1"/>
    </xf>
    <xf numFmtId="14" fontId="9" fillId="0" borderId="0" xfId="5" applyNumberFormat="1" applyFont="1" applyAlignment="1">
      <alignment horizontal="center" vertical="top" wrapText="1"/>
    </xf>
    <xf numFmtId="0" fontId="10" fillId="0" borderId="2" xfId="5" applyFont="1" applyBorder="1"/>
    <xf numFmtId="0" fontId="27" fillId="0" borderId="0" xfId="0" applyFont="1"/>
    <xf numFmtId="0" fontId="13" fillId="0" borderId="0" xfId="0" applyFont="1"/>
    <xf numFmtId="0" fontId="9" fillId="0" borderId="0" xfId="0" applyFont="1"/>
    <xf numFmtId="165" fontId="25" fillId="0" borderId="0" xfId="0" applyNumberFormat="1" applyFont="1"/>
    <xf numFmtId="167" fontId="0" fillId="0" borderId="0" xfId="1" applyNumberFormat="1" applyFont="1"/>
    <xf numFmtId="0" fontId="28" fillId="0" borderId="0" xfId="0" applyFont="1"/>
    <xf numFmtId="0" fontId="29" fillId="0" borderId="0" xfId="0" applyFont="1"/>
    <xf numFmtId="167" fontId="29" fillId="0" borderId="0" xfId="1" applyNumberFormat="1" applyFont="1"/>
    <xf numFmtId="0" fontId="0" fillId="0" borderId="2" xfId="0" applyBorder="1"/>
    <xf numFmtId="0" fontId="30" fillId="0" borderId="0" xfId="0" applyFont="1"/>
    <xf numFmtId="3" fontId="27" fillId="0" borderId="0" xfId="0" applyNumberFormat="1" applyFont="1" applyAlignment="1">
      <alignment horizontal="center" wrapText="1"/>
    </xf>
    <xf numFmtId="3" fontId="25" fillId="0" borderId="0" xfId="0" applyNumberFormat="1" applyFont="1"/>
    <xf numFmtId="3" fontId="13" fillId="0" borderId="0" xfId="1" applyNumberFormat="1" applyFont="1"/>
    <xf numFmtId="3" fontId="13" fillId="0" borderId="0" xfId="0" applyNumberFormat="1" applyFont="1"/>
    <xf numFmtId="0" fontId="31" fillId="0" borderId="0" xfId="0" applyFont="1"/>
    <xf numFmtId="3" fontId="0" fillId="0" borderId="0" xfId="1" applyNumberFormat="1" applyFont="1"/>
    <xf numFmtId="3" fontId="0" fillId="0" borderId="2" xfId="1" applyNumberFormat="1" applyFont="1" applyBorder="1"/>
    <xf numFmtId="0" fontId="32" fillId="0" borderId="0" xfId="2" applyFont="1"/>
    <xf numFmtId="3" fontId="13" fillId="0" borderId="0" xfId="1" applyNumberFormat="1" applyFont="1" applyBorder="1" applyAlignment="1">
      <alignment wrapText="1"/>
    </xf>
    <xf numFmtId="3" fontId="13" fillId="0" borderId="0" xfId="1" applyNumberFormat="1" applyFont="1" applyBorder="1"/>
    <xf numFmtId="0" fontId="25" fillId="0" borderId="1" xfId="0" applyFont="1" applyBorder="1"/>
    <xf numFmtId="3" fontId="13" fillId="0" borderId="1" xfId="0" applyNumberFormat="1" applyFont="1" applyBorder="1"/>
    <xf numFmtId="0" fontId="9" fillId="0" borderId="0" xfId="2" applyFont="1" applyAlignment="1">
      <alignment wrapText="1"/>
    </xf>
    <xf numFmtId="0" fontId="21" fillId="0" borderId="0" xfId="6" applyFont="1"/>
    <xf numFmtId="49" fontId="3" fillId="0" borderId="0" xfId="6" applyNumberFormat="1" applyFont="1" applyAlignment="1">
      <alignment vertical="top" wrapText="1"/>
    </xf>
    <xf numFmtId="0" fontId="3" fillId="0" borderId="0" xfId="6" applyFont="1"/>
    <xf numFmtId="49" fontId="21" fillId="5" borderId="0" xfId="6" applyNumberFormat="1" applyFont="1" applyFill="1" applyAlignment="1">
      <alignment wrapText="1"/>
    </xf>
    <xf numFmtId="0" fontId="3" fillId="0" borderId="0" xfId="6" applyFont="1" applyAlignment="1">
      <alignment horizontal="center"/>
    </xf>
    <xf numFmtId="0" fontId="21" fillId="0" borderId="0" xfId="6" applyFont="1" applyAlignment="1">
      <alignment horizontal="center"/>
    </xf>
    <xf numFmtId="0" fontId="3" fillId="0" borderId="10" xfId="6" applyFont="1" applyBorder="1" applyAlignment="1">
      <alignment vertical="top"/>
    </xf>
    <xf numFmtId="0" fontId="3" fillId="0" borderId="10" xfId="6" applyFont="1" applyBorder="1"/>
    <xf numFmtId="0" fontId="3" fillId="0" borderId="14" xfId="6" applyFont="1" applyBorder="1"/>
    <xf numFmtId="0" fontId="3" fillId="0" borderId="7" xfId="6" applyFont="1" applyBorder="1"/>
    <xf numFmtId="0" fontId="3" fillId="0" borderId="4" xfId="6" applyFont="1" applyBorder="1"/>
    <xf numFmtId="0" fontId="3" fillId="0" borderId="6" xfId="6" applyFont="1" applyBorder="1"/>
    <xf numFmtId="49" fontId="3" fillId="0" borderId="11" xfId="6" applyNumberFormat="1" applyFont="1" applyBorder="1" applyAlignment="1">
      <alignment vertical="top" wrapText="1"/>
    </xf>
    <xf numFmtId="0" fontId="3" fillId="0" borderId="11" xfId="6" applyFont="1" applyBorder="1" applyAlignment="1">
      <alignment vertical="top"/>
    </xf>
    <xf numFmtId="0" fontId="3" fillId="0" borderId="11" xfId="6" applyFont="1" applyBorder="1" applyAlignment="1">
      <alignment vertical="top" wrapText="1"/>
    </xf>
    <xf numFmtId="0" fontId="3" fillId="0" borderId="12" xfId="6" applyFont="1" applyBorder="1"/>
    <xf numFmtId="0" fontId="3" fillId="0" borderId="6" xfId="6" applyFont="1" applyBorder="1" applyAlignment="1">
      <alignment horizontal="left" wrapText="1"/>
    </xf>
    <xf numFmtId="0" fontId="3" fillId="0" borderId="4" xfId="6" applyFont="1" applyBorder="1" applyAlignment="1">
      <alignment horizontal="left" wrapText="1"/>
    </xf>
    <xf numFmtId="0" fontId="21" fillId="0" borderId="0" xfId="6" applyFont="1" applyAlignment="1">
      <alignment horizontal="left" vertical="top"/>
    </xf>
    <xf numFmtId="0" fontId="21" fillId="0" borderId="0" xfId="6" applyFont="1" applyAlignment="1">
      <alignment horizontal="center" wrapText="1"/>
    </xf>
    <xf numFmtId="0" fontId="24" fillId="0" borderId="0" xfId="6" applyFont="1" applyAlignment="1">
      <alignment horizontal="center"/>
    </xf>
    <xf numFmtId="0" fontId="35" fillId="0" borderId="0" xfId="0" applyFont="1"/>
    <xf numFmtId="3" fontId="9" fillId="0" borderId="0" xfId="1" applyNumberFormat="1" applyFont="1" applyBorder="1"/>
    <xf numFmtId="3" fontId="9" fillId="0" borderId="0" xfId="1" applyNumberFormat="1" applyFont="1"/>
    <xf numFmtId="3" fontId="0" fillId="0" borderId="0" xfId="0" applyNumberFormat="1"/>
    <xf numFmtId="0" fontId="9" fillId="0" borderId="0" xfId="728" applyFont="1" applyAlignment="1" applyProtection="1">
      <alignment horizontal="center" vertical="top" wrapText="1"/>
      <protection locked="0"/>
    </xf>
    <xf numFmtId="0" fontId="9" fillId="0" borderId="0" xfId="1316" applyFont="1" applyProtection="1">
      <protection locked="0"/>
    </xf>
    <xf numFmtId="0" fontId="9" fillId="0" borderId="2" xfId="1316" applyFont="1" applyBorder="1" applyProtection="1">
      <protection locked="0"/>
    </xf>
    <xf numFmtId="38" fontId="6" fillId="0" borderId="0" xfId="1316" applyNumberFormat="1" applyFont="1" applyProtection="1">
      <protection locked="0"/>
    </xf>
    <xf numFmtId="38" fontId="9" fillId="0" borderId="0" xfId="1316" applyNumberFormat="1" applyFont="1" applyProtection="1">
      <protection locked="0"/>
    </xf>
    <xf numFmtId="0" fontId="6" fillId="0" borderId="0" xfId="1316" applyFont="1"/>
    <xf numFmtId="38" fontId="18" fillId="0" borderId="0" xfId="1316" applyNumberFormat="1" applyFont="1" applyProtection="1">
      <protection locked="0"/>
    </xf>
    <xf numFmtId="0" fontId="9" fillId="0" borderId="0" xfId="1316" applyFont="1"/>
    <xf numFmtId="0" fontId="3" fillId="0" borderId="0" xfId="6" applyFont="1" applyAlignment="1">
      <alignment vertical="top"/>
    </xf>
    <xf numFmtId="49" fontId="21" fillId="0" borderId="0" xfId="6" applyNumberFormat="1" applyFont="1" applyAlignment="1">
      <alignment vertical="top" wrapText="1"/>
    </xf>
    <xf numFmtId="0" fontId="7" fillId="0" borderId="0" xfId="6" applyFont="1"/>
    <xf numFmtId="49" fontId="21" fillId="5" borderId="0" xfId="6" applyNumberFormat="1" applyFont="1" applyFill="1" applyAlignment="1">
      <alignment vertical="top" wrapText="1"/>
    </xf>
    <xf numFmtId="0" fontId="22" fillId="0" borderId="0" xfId="6" applyFont="1"/>
    <xf numFmtId="0" fontId="23" fillId="0" borderId="0" xfId="6" applyFont="1"/>
    <xf numFmtId="49" fontId="21" fillId="0" borderId="0" xfId="6" applyNumberFormat="1" applyFont="1" applyAlignment="1">
      <alignment wrapText="1"/>
    </xf>
    <xf numFmtId="0" fontId="3" fillId="0" borderId="4" xfId="6" applyFont="1" applyBorder="1" applyAlignment="1">
      <alignment vertical="top"/>
    </xf>
    <xf numFmtId="0" fontId="3" fillId="0" borderId="7" xfId="6" applyFont="1" applyBorder="1" applyAlignment="1">
      <alignment vertical="top"/>
    </xf>
    <xf numFmtId="49" fontId="3" fillId="0" borderId="8" xfId="6" applyNumberFormat="1" applyFont="1" applyBorder="1" applyAlignment="1">
      <alignment vertical="top" wrapText="1"/>
    </xf>
    <xf numFmtId="49" fontId="3" fillId="0" borderId="9" xfId="6" applyNumberFormat="1" applyFont="1" applyBorder="1" applyAlignment="1">
      <alignment vertical="top" wrapText="1"/>
    </xf>
    <xf numFmtId="0" fontId="3" fillId="0" borderId="6" xfId="6" applyFont="1" applyBorder="1" applyAlignment="1">
      <alignment vertical="top"/>
    </xf>
    <xf numFmtId="49" fontId="3" fillId="0" borderId="0" xfId="6" applyNumberFormat="1" applyFont="1" applyAlignment="1">
      <alignment wrapText="1"/>
    </xf>
    <xf numFmtId="0" fontId="3" fillId="0" borderId="14" xfId="6" applyFont="1" applyBorder="1" applyAlignment="1">
      <alignment vertical="top"/>
    </xf>
    <xf numFmtId="49" fontId="3" fillId="0" borderId="2" xfId="6" applyNumberFormat="1" applyFont="1" applyBorder="1" applyAlignment="1">
      <alignment vertical="top" wrapText="1"/>
    </xf>
    <xf numFmtId="49" fontId="3" fillId="0" borderId="15" xfId="6" applyNumberFormat="1" applyFont="1" applyBorder="1" applyAlignment="1">
      <alignment vertical="top" wrapText="1"/>
    </xf>
    <xf numFmtId="0" fontId="3" fillId="0" borderId="13" xfId="6" applyFont="1" applyBorder="1" applyAlignment="1">
      <alignment vertical="top"/>
    </xf>
    <xf numFmtId="0" fontId="3" fillId="0" borderId="0" xfId="6" applyFont="1" applyAlignment="1">
      <alignment horizontal="left" vertical="top" wrapText="1"/>
    </xf>
    <xf numFmtId="49" fontId="3" fillId="0" borderId="1" xfId="6" applyNumberFormat="1" applyFont="1" applyBorder="1" applyAlignment="1">
      <alignment vertical="top" wrapText="1"/>
    </xf>
    <xf numFmtId="49" fontId="3" fillId="0" borderId="5" xfId="6" applyNumberFormat="1" applyFont="1" applyBorder="1" applyAlignment="1">
      <alignment vertical="top" wrapText="1"/>
    </xf>
    <xf numFmtId="0" fontId="21" fillId="0" borderId="10" xfId="6" applyFont="1" applyBorder="1" applyAlignment="1">
      <alignment horizontal="left" vertical="top"/>
    </xf>
    <xf numFmtId="0" fontId="3" fillId="0" borderId="2" xfId="6" applyFont="1" applyBorder="1" applyAlignment="1">
      <alignment vertical="top"/>
    </xf>
    <xf numFmtId="0" fontId="3" fillId="0" borderId="1" xfId="6" applyFont="1" applyBorder="1" applyAlignment="1">
      <alignment vertical="top"/>
    </xf>
    <xf numFmtId="0" fontId="3" fillId="0" borderId="8" xfId="6" applyFont="1" applyBorder="1" applyAlignment="1">
      <alignment vertical="top"/>
    </xf>
    <xf numFmtId="0" fontId="3" fillId="0" borderId="12" xfId="6" applyFont="1" applyBorder="1" applyAlignment="1">
      <alignment vertical="top"/>
    </xf>
    <xf numFmtId="49" fontId="16" fillId="0" borderId="0" xfId="6" applyNumberFormat="1" applyFont="1" applyAlignment="1">
      <alignment vertical="top" wrapText="1"/>
    </xf>
    <xf numFmtId="49" fontId="16" fillId="0" borderId="11" xfId="6" applyNumberFormat="1" applyFont="1" applyBorder="1" applyAlignment="1">
      <alignment vertical="top" wrapText="1"/>
    </xf>
    <xf numFmtId="0" fontId="53" fillId="0" borderId="0" xfId="6" applyFont="1"/>
    <xf numFmtId="0" fontId="21" fillId="0" borderId="13" xfId="6" applyFont="1" applyBorder="1"/>
    <xf numFmtId="0" fontId="3" fillId="0" borderId="8" xfId="6" applyFont="1" applyBorder="1" applyAlignment="1">
      <alignment horizontal="left" vertical="top" wrapText="1"/>
    </xf>
    <xf numFmtId="0" fontId="3" fillId="0" borderId="2" xfId="6" applyFont="1" applyBorder="1" applyAlignment="1">
      <alignment horizontal="left" vertical="top" wrapText="1"/>
    </xf>
    <xf numFmtId="0" fontId="3" fillId="0" borderId="1" xfId="6" applyFont="1" applyBorder="1" applyAlignment="1">
      <alignment horizontal="left" vertical="top" wrapText="1"/>
    </xf>
    <xf numFmtId="0" fontId="3" fillId="0" borderId="8" xfId="6" applyFont="1" applyBorder="1"/>
    <xf numFmtId="49" fontId="3" fillId="0" borderId="0" xfId="6" applyNumberFormat="1" applyFont="1" applyAlignment="1">
      <alignment horizontal="left" vertical="top" wrapText="1"/>
    </xf>
    <xf numFmtId="0" fontId="21" fillId="0" borderId="0" xfId="6" applyFont="1" applyAlignment="1">
      <alignment horizontal="left"/>
    </xf>
    <xf numFmtId="0" fontId="3" fillId="0" borderId="8" xfId="6" applyFont="1" applyBorder="1" applyAlignment="1">
      <alignment horizontal="left" wrapText="1"/>
    </xf>
    <xf numFmtId="49" fontId="3" fillId="0" borderId="9" xfId="6" applyNumberFormat="1" applyFont="1" applyBorder="1" applyAlignment="1">
      <alignment wrapText="1"/>
    </xf>
    <xf numFmtId="0" fontId="3" fillId="0" borderId="0" xfId="6" applyFont="1" applyAlignment="1">
      <alignment horizontal="left" wrapText="1"/>
    </xf>
    <xf numFmtId="49" fontId="3" fillId="0" borderId="11" xfId="6" applyNumberFormat="1" applyFont="1" applyBorder="1" applyAlignment="1">
      <alignment wrapText="1"/>
    </xf>
    <xf numFmtId="49" fontId="3" fillId="0" borderId="2" xfId="6" applyNumberFormat="1" applyFont="1" applyBorder="1" applyAlignment="1">
      <alignment wrapText="1"/>
    </xf>
    <xf numFmtId="49" fontId="3" fillId="0" borderId="15" xfId="6" applyNumberFormat="1" applyFont="1" applyBorder="1" applyAlignment="1">
      <alignment wrapText="1"/>
    </xf>
    <xf numFmtId="49" fontId="3" fillId="0" borderId="8" xfId="6" applyNumberFormat="1" applyFont="1" applyBorder="1" applyAlignment="1">
      <alignment wrapText="1"/>
    </xf>
    <xf numFmtId="0" fontId="21" fillId="0" borderId="0" xfId="6" applyFont="1" applyAlignment="1">
      <alignment vertical="top"/>
    </xf>
    <xf numFmtId="0" fontId="9" fillId="6" borderId="7" xfId="2" applyFont="1" applyFill="1" applyBorder="1" applyAlignment="1">
      <alignment wrapText="1"/>
    </xf>
    <xf numFmtId="0" fontId="0" fillId="6" borderId="8" xfId="0" applyFill="1" applyBorder="1" applyAlignment="1">
      <alignment wrapText="1"/>
    </xf>
    <xf numFmtId="0" fontId="0" fillId="6" borderId="9" xfId="0" applyFill="1" applyBorder="1" applyAlignment="1">
      <alignment wrapText="1"/>
    </xf>
    <xf numFmtId="0" fontId="0" fillId="6" borderId="14" xfId="0" applyFill="1" applyBorder="1" applyAlignment="1">
      <alignment wrapText="1"/>
    </xf>
    <xf numFmtId="0" fontId="0" fillId="6" borderId="2" xfId="0" applyFill="1" applyBorder="1" applyAlignment="1">
      <alignment wrapText="1"/>
    </xf>
    <xf numFmtId="0" fontId="0" fillId="6" borderId="15" xfId="0" applyFill="1" applyBorder="1" applyAlignment="1">
      <alignment wrapText="1"/>
    </xf>
    <xf numFmtId="0" fontId="7" fillId="2" borderId="0" xfId="4" applyFont="1" applyFill="1" applyAlignment="1">
      <alignment horizontal="left" wrapText="1"/>
    </xf>
  </cellXfs>
  <cellStyles count="1317">
    <cellStyle name="20 % - uthevingsfarge 1" xfId="7" xr:uid="{00000000-0005-0000-0000-000000000000}"/>
    <cellStyle name="20 % - uthevingsfarge 2" xfId="8" xr:uid="{00000000-0005-0000-0000-000001000000}"/>
    <cellStyle name="20 % - uthevingsfarge 3" xfId="9" xr:uid="{00000000-0005-0000-0000-000002000000}"/>
    <cellStyle name="20 % - uthevingsfarge 4" xfId="10" xr:uid="{00000000-0005-0000-0000-000003000000}"/>
    <cellStyle name="20 % - uthevingsfarge 5" xfId="11" xr:uid="{00000000-0005-0000-0000-000004000000}"/>
    <cellStyle name="20 % - uthevingsfarge 6" xfId="12" xr:uid="{00000000-0005-0000-0000-000005000000}"/>
    <cellStyle name="20% - Accent1" xfId="13" xr:uid="{00000000-0005-0000-0000-000006000000}"/>
    <cellStyle name="20% - Accent2" xfId="14" xr:uid="{00000000-0005-0000-0000-000007000000}"/>
    <cellStyle name="20% - Accent3" xfId="15" xr:uid="{00000000-0005-0000-0000-000008000000}"/>
    <cellStyle name="20% - Accent4" xfId="16" xr:uid="{00000000-0005-0000-0000-000009000000}"/>
    <cellStyle name="20% - Accent5" xfId="17" xr:uid="{00000000-0005-0000-0000-00000A000000}"/>
    <cellStyle name="20% - Accent6" xfId="18" xr:uid="{00000000-0005-0000-0000-00000B000000}"/>
    <cellStyle name="20% - uthevingsfarge 1 2" xfId="19" xr:uid="{00000000-0005-0000-0000-00000C000000}"/>
    <cellStyle name="20% - uthevingsfarge 2 2" xfId="20" xr:uid="{00000000-0005-0000-0000-00000D000000}"/>
    <cellStyle name="20% - uthevingsfarge 3 2" xfId="21" xr:uid="{00000000-0005-0000-0000-00000E000000}"/>
    <cellStyle name="20% - uthevingsfarge 4 2" xfId="22" xr:uid="{00000000-0005-0000-0000-00000F000000}"/>
    <cellStyle name="20% - uthevingsfarge 5 10" xfId="23" xr:uid="{00000000-0005-0000-0000-000010000000}"/>
    <cellStyle name="20% - uthevingsfarge 5 10 2" xfId="24" xr:uid="{00000000-0005-0000-0000-000011000000}"/>
    <cellStyle name="20% - uthevingsfarge 5 10 2 2" xfId="25" xr:uid="{00000000-0005-0000-0000-000012000000}"/>
    <cellStyle name="20% - uthevingsfarge 5 10 3" xfId="26" xr:uid="{00000000-0005-0000-0000-000013000000}"/>
    <cellStyle name="20% - uthevingsfarge 5 10 4" xfId="27" xr:uid="{00000000-0005-0000-0000-000014000000}"/>
    <cellStyle name="20% - uthevingsfarge 5 2" xfId="28" xr:uid="{00000000-0005-0000-0000-000015000000}"/>
    <cellStyle name="20% - uthevingsfarge 5 2 2" xfId="29" xr:uid="{00000000-0005-0000-0000-000016000000}"/>
    <cellStyle name="20% - uthevingsfarge 5 2 2 2" xfId="30" xr:uid="{00000000-0005-0000-0000-000017000000}"/>
    <cellStyle name="20% - uthevingsfarge 5 2 2 2 2" xfId="31" xr:uid="{00000000-0005-0000-0000-000018000000}"/>
    <cellStyle name="20% - uthevingsfarge 5 2 2 2 2 2" xfId="32" xr:uid="{00000000-0005-0000-0000-000019000000}"/>
    <cellStyle name="20% - uthevingsfarge 5 2 2 2 2 2 2" xfId="33" xr:uid="{00000000-0005-0000-0000-00001A000000}"/>
    <cellStyle name="20% - uthevingsfarge 5 2 2 2 2 2 2 2" xfId="34" xr:uid="{00000000-0005-0000-0000-00001B000000}"/>
    <cellStyle name="20% - uthevingsfarge 5 2 2 2 2 2 3" xfId="35" xr:uid="{00000000-0005-0000-0000-00001C000000}"/>
    <cellStyle name="20% - uthevingsfarge 5 2 2 2 2 2 4" xfId="36" xr:uid="{00000000-0005-0000-0000-00001D000000}"/>
    <cellStyle name="20% - uthevingsfarge 5 2 2 2 2 3" xfId="37" xr:uid="{00000000-0005-0000-0000-00001E000000}"/>
    <cellStyle name="20% - uthevingsfarge 5 2 2 2 2 3 2" xfId="38" xr:uid="{00000000-0005-0000-0000-00001F000000}"/>
    <cellStyle name="20% - uthevingsfarge 5 2 2 2 2 4" xfId="39" xr:uid="{00000000-0005-0000-0000-000020000000}"/>
    <cellStyle name="20% - uthevingsfarge 5 2 2 2 2 5" xfId="40" xr:uid="{00000000-0005-0000-0000-000021000000}"/>
    <cellStyle name="20% - uthevingsfarge 5 2 2 2 3" xfId="41" xr:uid="{00000000-0005-0000-0000-000022000000}"/>
    <cellStyle name="20% - uthevingsfarge 5 2 2 2 3 2" xfId="42" xr:uid="{00000000-0005-0000-0000-000023000000}"/>
    <cellStyle name="20% - uthevingsfarge 5 2 2 2 3 2 2" xfId="43" xr:uid="{00000000-0005-0000-0000-000024000000}"/>
    <cellStyle name="20% - uthevingsfarge 5 2 2 2 3 3" xfId="44" xr:uid="{00000000-0005-0000-0000-000025000000}"/>
    <cellStyle name="20% - uthevingsfarge 5 2 2 2 3 4" xfId="45" xr:uid="{00000000-0005-0000-0000-000026000000}"/>
    <cellStyle name="20% - uthevingsfarge 5 2 2 2 4" xfId="46" xr:uid="{00000000-0005-0000-0000-000027000000}"/>
    <cellStyle name="20% - uthevingsfarge 5 2 2 2 4 2" xfId="47" xr:uid="{00000000-0005-0000-0000-000028000000}"/>
    <cellStyle name="20% - uthevingsfarge 5 2 2 2 5" xfId="48" xr:uid="{00000000-0005-0000-0000-000029000000}"/>
    <cellStyle name="20% - uthevingsfarge 5 2 2 2 6" xfId="49" xr:uid="{00000000-0005-0000-0000-00002A000000}"/>
    <cellStyle name="20% - uthevingsfarge 5 2 2 3" xfId="50" xr:uid="{00000000-0005-0000-0000-00002B000000}"/>
    <cellStyle name="20% - uthevingsfarge 5 2 2 3 2" xfId="51" xr:uid="{00000000-0005-0000-0000-00002C000000}"/>
    <cellStyle name="20% - uthevingsfarge 5 2 2 3 2 2" xfId="52" xr:uid="{00000000-0005-0000-0000-00002D000000}"/>
    <cellStyle name="20% - uthevingsfarge 5 2 2 3 2 2 2" xfId="53" xr:uid="{00000000-0005-0000-0000-00002E000000}"/>
    <cellStyle name="20% - uthevingsfarge 5 2 2 3 2 3" xfId="54" xr:uid="{00000000-0005-0000-0000-00002F000000}"/>
    <cellStyle name="20% - uthevingsfarge 5 2 2 3 2 4" xfId="55" xr:uid="{00000000-0005-0000-0000-000030000000}"/>
    <cellStyle name="20% - uthevingsfarge 5 2 2 3 3" xfId="56" xr:uid="{00000000-0005-0000-0000-000031000000}"/>
    <cellStyle name="20% - uthevingsfarge 5 2 2 3 3 2" xfId="57" xr:uid="{00000000-0005-0000-0000-000032000000}"/>
    <cellStyle name="20% - uthevingsfarge 5 2 2 3 4" xfId="58" xr:uid="{00000000-0005-0000-0000-000033000000}"/>
    <cellStyle name="20% - uthevingsfarge 5 2 2 3 5" xfId="59" xr:uid="{00000000-0005-0000-0000-000034000000}"/>
    <cellStyle name="20% - uthevingsfarge 5 2 2 4" xfId="60" xr:uid="{00000000-0005-0000-0000-000035000000}"/>
    <cellStyle name="20% - uthevingsfarge 5 2 2 4 2" xfId="61" xr:uid="{00000000-0005-0000-0000-000036000000}"/>
    <cellStyle name="20% - uthevingsfarge 5 2 2 4 2 2" xfId="62" xr:uid="{00000000-0005-0000-0000-000037000000}"/>
    <cellStyle name="20% - uthevingsfarge 5 2 2 4 3" xfId="63" xr:uid="{00000000-0005-0000-0000-000038000000}"/>
    <cellStyle name="20% - uthevingsfarge 5 2 2 4 4" xfId="64" xr:uid="{00000000-0005-0000-0000-000039000000}"/>
    <cellStyle name="20% - uthevingsfarge 5 2 2 5" xfId="65" xr:uid="{00000000-0005-0000-0000-00003A000000}"/>
    <cellStyle name="20% - uthevingsfarge 5 2 2 5 2" xfId="66" xr:uid="{00000000-0005-0000-0000-00003B000000}"/>
    <cellStyle name="20% - uthevingsfarge 5 2 2 6" xfId="67" xr:uid="{00000000-0005-0000-0000-00003C000000}"/>
    <cellStyle name="20% - uthevingsfarge 5 2 2 7" xfId="68" xr:uid="{00000000-0005-0000-0000-00003D000000}"/>
    <cellStyle name="20% - uthevingsfarge 5 2 3" xfId="69" xr:uid="{00000000-0005-0000-0000-00003E000000}"/>
    <cellStyle name="20% - uthevingsfarge 5 2 3 2" xfId="70" xr:uid="{00000000-0005-0000-0000-00003F000000}"/>
    <cellStyle name="20% - uthevingsfarge 5 2 3 2 2" xfId="71" xr:uid="{00000000-0005-0000-0000-000040000000}"/>
    <cellStyle name="20% - uthevingsfarge 5 2 3 2 2 2" xfId="72" xr:uid="{00000000-0005-0000-0000-000041000000}"/>
    <cellStyle name="20% - uthevingsfarge 5 2 3 2 2 2 2" xfId="73" xr:uid="{00000000-0005-0000-0000-000042000000}"/>
    <cellStyle name="20% - uthevingsfarge 5 2 3 2 2 3" xfId="74" xr:uid="{00000000-0005-0000-0000-000043000000}"/>
    <cellStyle name="20% - uthevingsfarge 5 2 3 2 2 4" xfId="75" xr:uid="{00000000-0005-0000-0000-000044000000}"/>
    <cellStyle name="20% - uthevingsfarge 5 2 3 2 3" xfId="76" xr:uid="{00000000-0005-0000-0000-000045000000}"/>
    <cellStyle name="20% - uthevingsfarge 5 2 3 2 3 2" xfId="77" xr:uid="{00000000-0005-0000-0000-000046000000}"/>
    <cellStyle name="20% - uthevingsfarge 5 2 3 2 4" xfId="78" xr:uid="{00000000-0005-0000-0000-000047000000}"/>
    <cellStyle name="20% - uthevingsfarge 5 2 3 2 5" xfId="79" xr:uid="{00000000-0005-0000-0000-000048000000}"/>
    <cellStyle name="20% - uthevingsfarge 5 2 3 3" xfId="80" xr:uid="{00000000-0005-0000-0000-000049000000}"/>
    <cellStyle name="20% - uthevingsfarge 5 2 3 3 2" xfId="81" xr:uid="{00000000-0005-0000-0000-00004A000000}"/>
    <cellStyle name="20% - uthevingsfarge 5 2 3 3 2 2" xfId="82" xr:uid="{00000000-0005-0000-0000-00004B000000}"/>
    <cellStyle name="20% - uthevingsfarge 5 2 3 3 3" xfId="83" xr:uid="{00000000-0005-0000-0000-00004C000000}"/>
    <cellStyle name="20% - uthevingsfarge 5 2 3 3 4" xfId="84" xr:uid="{00000000-0005-0000-0000-00004D000000}"/>
    <cellStyle name="20% - uthevingsfarge 5 2 3 4" xfId="85" xr:uid="{00000000-0005-0000-0000-00004E000000}"/>
    <cellStyle name="20% - uthevingsfarge 5 2 3 4 2" xfId="86" xr:uid="{00000000-0005-0000-0000-00004F000000}"/>
    <cellStyle name="20% - uthevingsfarge 5 2 3 5" xfId="87" xr:uid="{00000000-0005-0000-0000-000050000000}"/>
    <cellStyle name="20% - uthevingsfarge 5 2 3 6" xfId="88" xr:uid="{00000000-0005-0000-0000-000051000000}"/>
    <cellStyle name="20% - uthevingsfarge 5 2 4" xfId="89" xr:uid="{00000000-0005-0000-0000-000052000000}"/>
    <cellStyle name="20% - uthevingsfarge 5 2 4 2" xfId="90" xr:uid="{00000000-0005-0000-0000-000053000000}"/>
    <cellStyle name="20% - uthevingsfarge 5 2 4 2 2" xfId="91" xr:uid="{00000000-0005-0000-0000-000054000000}"/>
    <cellStyle name="20% - uthevingsfarge 5 2 4 2 2 2" xfId="92" xr:uid="{00000000-0005-0000-0000-000055000000}"/>
    <cellStyle name="20% - uthevingsfarge 5 2 4 2 3" xfId="93" xr:uid="{00000000-0005-0000-0000-000056000000}"/>
    <cellStyle name="20% - uthevingsfarge 5 2 4 2 4" xfId="94" xr:uid="{00000000-0005-0000-0000-000057000000}"/>
    <cellStyle name="20% - uthevingsfarge 5 2 4 3" xfId="95" xr:uid="{00000000-0005-0000-0000-000058000000}"/>
    <cellStyle name="20% - uthevingsfarge 5 2 4 3 2" xfId="96" xr:uid="{00000000-0005-0000-0000-000059000000}"/>
    <cellStyle name="20% - uthevingsfarge 5 2 4 4" xfId="97" xr:uid="{00000000-0005-0000-0000-00005A000000}"/>
    <cellStyle name="20% - uthevingsfarge 5 2 4 5" xfId="98" xr:uid="{00000000-0005-0000-0000-00005B000000}"/>
    <cellStyle name="20% - uthevingsfarge 5 2 5" xfId="99" xr:uid="{00000000-0005-0000-0000-00005C000000}"/>
    <cellStyle name="20% - uthevingsfarge 5 2 5 2" xfId="100" xr:uid="{00000000-0005-0000-0000-00005D000000}"/>
    <cellStyle name="20% - uthevingsfarge 5 2 5 2 2" xfId="101" xr:uid="{00000000-0005-0000-0000-00005E000000}"/>
    <cellStyle name="20% - uthevingsfarge 5 2 5 3" xfId="102" xr:uid="{00000000-0005-0000-0000-00005F000000}"/>
    <cellStyle name="20% - uthevingsfarge 5 2 5 4" xfId="103" xr:uid="{00000000-0005-0000-0000-000060000000}"/>
    <cellStyle name="20% - uthevingsfarge 5 2 6" xfId="104" xr:uid="{00000000-0005-0000-0000-000061000000}"/>
    <cellStyle name="20% - uthevingsfarge 5 2 6 2" xfId="105" xr:uid="{00000000-0005-0000-0000-000062000000}"/>
    <cellStyle name="20% - uthevingsfarge 5 2 7" xfId="106" xr:uid="{00000000-0005-0000-0000-000063000000}"/>
    <cellStyle name="20% - uthevingsfarge 5 2 8" xfId="107" xr:uid="{00000000-0005-0000-0000-000064000000}"/>
    <cellStyle name="20% - uthevingsfarge 5 3" xfId="108" xr:uid="{00000000-0005-0000-0000-000065000000}"/>
    <cellStyle name="20% - uthevingsfarge 5 4" xfId="109" xr:uid="{00000000-0005-0000-0000-000066000000}"/>
    <cellStyle name="20% - uthevingsfarge 5 4 2" xfId="110" xr:uid="{00000000-0005-0000-0000-000067000000}"/>
    <cellStyle name="20% - uthevingsfarge 5 4 2 2" xfId="111" xr:uid="{00000000-0005-0000-0000-000068000000}"/>
    <cellStyle name="20% - uthevingsfarge 5 4 2 2 2" xfId="112" xr:uid="{00000000-0005-0000-0000-000069000000}"/>
    <cellStyle name="20% - uthevingsfarge 5 4 2 2 2 2" xfId="113" xr:uid="{00000000-0005-0000-0000-00006A000000}"/>
    <cellStyle name="20% - uthevingsfarge 5 4 2 2 2 2 2" xfId="114" xr:uid="{00000000-0005-0000-0000-00006B000000}"/>
    <cellStyle name="20% - uthevingsfarge 5 4 2 2 2 2 2 2" xfId="115" xr:uid="{00000000-0005-0000-0000-00006C000000}"/>
    <cellStyle name="20% - uthevingsfarge 5 4 2 2 2 2 3" xfId="116" xr:uid="{00000000-0005-0000-0000-00006D000000}"/>
    <cellStyle name="20% - uthevingsfarge 5 4 2 2 2 2 4" xfId="117" xr:uid="{00000000-0005-0000-0000-00006E000000}"/>
    <cellStyle name="20% - uthevingsfarge 5 4 2 2 2 3" xfId="118" xr:uid="{00000000-0005-0000-0000-00006F000000}"/>
    <cellStyle name="20% - uthevingsfarge 5 4 2 2 2 3 2" xfId="119" xr:uid="{00000000-0005-0000-0000-000070000000}"/>
    <cellStyle name="20% - uthevingsfarge 5 4 2 2 2 4" xfId="120" xr:uid="{00000000-0005-0000-0000-000071000000}"/>
    <cellStyle name="20% - uthevingsfarge 5 4 2 2 2 5" xfId="121" xr:uid="{00000000-0005-0000-0000-000072000000}"/>
    <cellStyle name="20% - uthevingsfarge 5 4 2 2 3" xfId="122" xr:uid="{00000000-0005-0000-0000-000073000000}"/>
    <cellStyle name="20% - uthevingsfarge 5 4 2 2 3 2" xfId="123" xr:uid="{00000000-0005-0000-0000-000074000000}"/>
    <cellStyle name="20% - uthevingsfarge 5 4 2 2 3 2 2" xfId="124" xr:uid="{00000000-0005-0000-0000-000075000000}"/>
    <cellStyle name="20% - uthevingsfarge 5 4 2 2 3 3" xfId="125" xr:uid="{00000000-0005-0000-0000-000076000000}"/>
    <cellStyle name="20% - uthevingsfarge 5 4 2 2 3 4" xfId="126" xr:uid="{00000000-0005-0000-0000-000077000000}"/>
    <cellStyle name="20% - uthevingsfarge 5 4 2 2 4" xfId="127" xr:uid="{00000000-0005-0000-0000-000078000000}"/>
    <cellStyle name="20% - uthevingsfarge 5 4 2 2 4 2" xfId="128" xr:uid="{00000000-0005-0000-0000-000079000000}"/>
    <cellStyle name="20% - uthevingsfarge 5 4 2 2 5" xfId="129" xr:uid="{00000000-0005-0000-0000-00007A000000}"/>
    <cellStyle name="20% - uthevingsfarge 5 4 2 2 6" xfId="130" xr:uid="{00000000-0005-0000-0000-00007B000000}"/>
    <cellStyle name="20% - uthevingsfarge 5 4 2 3" xfId="131" xr:uid="{00000000-0005-0000-0000-00007C000000}"/>
    <cellStyle name="20% - uthevingsfarge 5 4 2 3 2" xfId="132" xr:uid="{00000000-0005-0000-0000-00007D000000}"/>
    <cellStyle name="20% - uthevingsfarge 5 4 2 3 2 2" xfId="133" xr:uid="{00000000-0005-0000-0000-00007E000000}"/>
    <cellStyle name="20% - uthevingsfarge 5 4 2 3 2 2 2" xfId="134" xr:uid="{00000000-0005-0000-0000-00007F000000}"/>
    <cellStyle name="20% - uthevingsfarge 5 4 2 3 2 3" xfId="135" xr:uid="{00000000-0005-0000-0000-000080000000}"/>
    <cellStyle name="20% - uthevingsfarge 5 4 2 3 2 4" xfId="136" xr:uid="{00000000-0005-0000-0000-000081000000}"/>
    <cellStyle name="20% - uthevingsfarge 5 4 2 3 3" xfId="137" xr:uid="{00000000-0005-0000-0000-000082000000}"/>
    <cellStyle name="20% - uthevingsfarge 5 4 2 3 3 2" xfId="138" xr:uid="{00000000-0005-0000-0000-000083000000}"/>
    <cellStyle name="20% - uthevingsfarge 5 4 2 3 4" xfId="139" xr:uid="{00000000-0005-0000-0000-000084000000}"/>
    <cellStyle name="20% - uthevingsfarge 5 4 2 3 5" xfId="140" xr:uid="{00000000-0005-0000-0000-000085000000}"/>
    <cellStyle name="20% - uthevingsfarge 5 4 2 4" xfId="141" xr:uid="{00000000-0005-0000-0000-000086000000}"/>
    <cellStyle name="20% - uthevingsfarge 5 4 2 4 2" xfId="142" xr:uid="{00000000-0005-0000-0000-000087000000}"/>
    <cellStyle name="20% - uthevingsfarge 5 4 2 4 2 2" xfId="143" xr:uid="{00000000-0005-0000-0000-000088000000}"/>
    <cellStyle name="20% - uthevingsfarge 5 4 2 4 3" xfId="144" xr:uid="{00000000-0005-0000-0000-000089000000}"/>
    <cellStyle name="20% - uthevingsfarge 5 4 2 4 4" xfId="145" xr:uid="{00000000-0005-0000-0000-00008A000000}"/>
    <cellStyle name="20% - uthevingsfarge 5 4 2 5" xfId="146" xr:uid="{00000000-0005-0000-0000-00008B000000}"/>
    <cellStyle name="20% - uthevingsfarge 5 4 2 5 2" xfId="147" xr:uid="{00000000-0005-0000-0000-00008C000000}"/>
    <cellStyle name="20% - uthevingsfarge 5 4 2 6" xfId="148" xr:uid="{00000000-0005-0000-0000-00008D000000}"/>
    <cellStyle name="20% - uthevingsfarge 5 4 2 7" xfId="149" xr:uid="{00000000-0005-0000-0000-00008E000000}"/>
    <cellStyle name="20% - uthevingsfarge 5 4 3" xfId="150" xr:uid="{00000000-0005-0000-0000-00008F000000}"/>
    <cellStyle name="20% - uthevingsfarge 5 4 3 2" xfId="151" xr:uid="{00000000-0005-0000-0000-000090000000}"/>
    <cellStyle name="20% - uthevingsfarge 5 4 3 2 2" xfId="152" xr:uid="{00000000-0005-0000-0000-000091000000}"/>
    <cellStyle name="20% - uthevingsfarge 5 4 3 2 2 2" xfId="153" xr:uid="{00000000-0005-0000-0000-000092000000}"/>
    <cellStyle name="20% - uthevingsfarge 5 4 3 2 2 2 2" xfId="154" xr:uid="{00000000-0005-0000-0000-000093000000}"/>
    <cellStyle name="20% - uthevingsfarge 5 4 3 2 2 3" xfId="155" xr:uid="{00000000-0005-0000-0000-000094000000}"/>
    <cellStyle name="20% - uthevingsfarge 5 4 3 2 2 4" xfId="156" xr:uid="{00000000-0005-0000-0000-000095000000}"/>
    <cellStyle name="20% - uthevingsfarge 5 4 3 2 3" xfId="157" xr:uid="{00000000-0005-0000-0000-000096000000}"/>
    <cellStyle name="20% - uthevingsfarge 5 4 3 2 3 2" xfId="158" xr:uid="{00000000-0005-0000-0000-000097000000}"/>
    <cellStyle name="20% - uthevingsfarge 5 4 3 2 4" xfId="159" xr:uid="{00000000-0005-0000-0000-000098000000}"/>
    <cellStyle name="20% - uthevingsfarge 5 4 3 2 5" xfId="160" xr:uid="{00000000-0005-0000-0000-000099000000}"/>
    <cellStyle name="20% - uthevingsfarge 5 4 3 3" xfId="161" xr:uid="{00000000-0005-0000-0000-00009A000000}"/>
    <cellStyle name="20% - uthevingsfarge 5 4 3 3 2" xfId="162" xr:uid="{00000000-0005-0000-0000-00009B000000}"/>
    <cellStyle name="20% - uthevingsfarge 5 4 3 3 2 2" xfId="163" xr:uid="{00000000-0005-0000-0000-00009C000000}"/>
    <cellStyle name="20% - uthevingsfarge 5 4 3 3 3" xfId="164" xr:uid="{00000000-0005-0000-0000-00009D000000}"/>
    <cellStyle name="20% - uthevingsfarge 5 4 3 3 4" xfId="165" xr:uid="{00000000-0005-0000-0000-00009E000000}"/>
    <cellStyle name="20% - uthevingsfarge 5 4 3 4" xfId="166" xr:uid="{00000000-0005-0000-0000-00009F000000}"/>
    <cellStyle name="20% - uthevingsfarge 5 4 3 4 2" xfId="167" xr:uid="{00000000-0005-0000-0000-0000A0000000}"/>
    <cellStyle name="20% - uthevingsfarge 5 4 3 5" xfId="168" xr:uid="{00000000-0005-0000-0000-0000A1000000}"/>
    <cellStyle name="20% - uthevingsfarge 5 4 3 6" xfId="169" xr:uid="{00000000-0005-0000-0000-0000A2000000}"/>
    <cellStyle name="20% - uthevingsfarge 5 4 4" xfId="170" xr:uid="{00000000-0005-0000-0000-0000A3000000}"/>
    <cellStyle name="20% - uthevingsfarge 5 4 4 2" xfId="171" xr:uid="{00000000-0005-0000-0000-0000A4000000}"/>
    <cellStyle name="20% - uthevingsfarge 5 4 4 2 2" xfId="172" xr:uid="{00000000-0005-0000-0000-0000A5000000}"/>
    <cellStyle name="20% - uthevingsfarge 5 4 4 2 2 2" xfId="173" xr:uid="{00000000-0005-0000-0000-0000A6000000}"/>
    <cellStyle name="20% - uthevingsfarge 5 4 4 2 3" xfId="174" xr:uid="{00000000-0005-0000-0000-0000A7000000}"/>
    <cellStyle name="20% - uthevingsfarge 5 4 4 2 4" xfId="175" xr:uid="{00000000-0005-0000-0000-0000A8000000}"/>
    <cellStyle name="20% - uthevingsfarge 5 4 4 3" xfId="176" xr:uid="{00000000-0005-0000-0000-0000A9000000}"/>
    <cellStyle name="20% - uthevingsfarge 5 4 4 3 2" xfId="177" xr:uid="{00000000-0005-0000-0000-0000AA000000}"/>
    <cellStyle name="20% - uthevingsfarge 5 4 4 4" xfId="178" xr:uid="{00000000-0005-0000-0000-0000AB000000}"/>
    <cellStyle name="20% - uthevingsfarge 5 4 4 5" xfId="179" xr:uid="{00000000-0005-0000-0000-0000AC000000}"/>
    <cellStyle name="20% - uthevingsfarge 5 4 5" xfId="180" xr:uid="{00000000-0005-0000-0000-0000AD000000}"/>
    <cellStyle name="20% - uthevingsfarge 5 4 5 2" xfId="181" xr:uid="{00000000-0005-0000-0000-0000AE000000}"/>
    <cellStyle name="20% - uthevingsfarge 5 4 5 2 2" xfId="182" xr:uid="{00000000-0005-0000-0000-0000AF000000}"/>
    <cellStyle name="20% - uthevingsfarge 5 4 5 3" xfId="183" xr:uid="{00000000-0005-0000-0000-0000B0000000}"/>
    <cellStyle name="20% - uthevingsfarge 5 4 5 4" xfId="184" xr:uid="{00000000-0005-0000-0000-0000B1000000}"/>
    <cellStyle name="20% - uthevingsfarge 5 4 6" xfId="185" xr:uid="{00000000-0005-0000-0000-0000B2000000}"/>
    <cellStyle name="20% - uthevingsfarge 5 4 6 2" xfId="186" xr:uid="{00000000-0005-0000-0000-0000B3000000}"/>
    <cellStyle name="20% - uthevingsfarge 5 4 7" xfId="187" xr:uid="{00000000-0005-0000-0000-0000B4000000}"/>
    <cellStyle name="20% - uthevingsfarge 5 4 8" xfId="188" xr:uid="{00000000-0005-0000-0000-0000B5000000}"/>
    <cellStyle name="20% - uthevingsfarge 5 5" xfId="189" xr:uid="{00000000-0005-0000-0000-0000B6000000}"/>
    <cellStyle name="20% - uthevingsfarge 5 5 2" xfId="190" xr:uid="{00000000-0005-0000-0000-0000B7000000}"/>
    <cellStyle name="20% - uthevingsfarge 5 5 2 2" xfId="191" xr:uid="{00000000-0005-0000-0000-0000B8000000}"/>
    <cellStyle name="20% - uthevingsfarge 5 5 2 2 2" xfId="192" xr:uid="{00000000-0005-0000-0000-0000B9000000}"/>
    <cellStyle name="20% - uthevingsfarge 5 5 2 2 2 2" xfId="193" xr:uid="{00000000-0005-0000-0000-0000BA000000}"/>
    <cellStyle name="20% - uthevingsfarge 5 5 2 2 2 2 2" xfId="194" xr:uid="{00000000-0005-0000-0000-0000BB000000}"/>
    <cellStyle name="20% - uthevingsfarge 5 5 2 2 2 3" xfId="195" xr:uid="{00000000-0005-0000-0000-0000BC000000}"/>
    <cellStyle name="20% - uthevingsfarge 5 5 2 2 2 4" xfId="196" xr:uid="{00000000-0005-0000-0000-0000BD000000}"/>
    <cellStyle name="20% - uthevingsfarge 5 5 2 2 3" xfId="197" xr:uid="{00000000-0005-0000-0000-0000BE000000}"/>
    <cellStyle name="20% - uthevingsfarge 5 5 2 2 3 2" xfId="198" xr:uid="{00000000-0005-0000-0000-0000BF000000}"/>
    <cellStyle name="20% - uthevingsfarge 5 5 2 2 4" xfId="199" xr:uid="{00000000-0005-0000-0000-0000C0000000}"/>
    <cellStyle name="20% - uthevingsfarge 5 5 2 2 5" xfId="200" xr:uid="{00000000-0005-0000-0000-0000C1000000}"/>
    <cellStyle name="20% - uthevingsfarge 5 5 2 3" xfId="201" xr:uid="{00000000-0005-0000-0000-0000C2000000}"/>
    <cellStyle name="20% - uthevingsfarge 5 5 2 3 2" xfId="202" xr:uid="{00000000-0005-0000-0000-0000C3000000}"/>
    <cellStyle name="20% - uthevingsfarge 5 5 2 3 2 2" xfId="203" xr:uid="{00000000-0005-0000-0000-0000C4000000}"/>
    <cellStyle name="20% - uthevingsfarge 5 5 2 3 3" xfId="204" xr:uid="{00000000-0005-0000-0000-0000C5000000}"/>
    <cellStyle name="20% - uthevingsfarge 5 5 2 3 4" xfId="205" xr:uid="{00000000-0005-0000-0000-0000C6000000}"/>
    <cellStyle name="20% - uthevingsfarge 5 5 2 4" xfId="206" xr:uid="{00000000-0005-0000-0000-0000C7000000}"/>
    <cellStyle name="20% - uthevingsfarge 5 5 2 4 2" xfId="207" xr:uid="{00000000-0005-0000-0000-0000C8000000}"/>
    <cellStyle name="20% - uthevingsfarge 5 5 2 5" xfId="208" xr:uid="{00000000-0005-0000-0000-0000C9000000}"/>
    <cellStyle name="20% - uthevingsfarge 5 5 2 6" xfId="209" xr:uid="{00000000-0005-0000-0000-0000CA000000}"/>
    <cellStyle name="20% - uthevingsfarge 5 5 3" xfId="210" xr:uid="{00000000-0005-0000-0000-0000CB000000}"/>
    <cellStyle name="20% - uthevingsfarge 5 5 3 2" xfId="211" xr:uid="{00000000-0005-0000-0000-0000CC000000}"/>
    <cellStyle name="20% - uthevingsfarge 5 5 3 2 2" xfId="212" xr:uid="{00000000-0005-0000-0000-0000CD000000}"/>
    <cellStyle name="20% - uthevingsfarge 5 5 3 2 2 2" xfId="213" xr:uid="{00000000-0005-0000-0000-0000CE000000}"/>
    <cellStyle name="20% - uthevingsfarge 5 5 3 2 3" xfId="214" xr:uid="{00000000-0005-0000-0000-0000CF000000}"/>
    <cellStyle name="20% - uthevingsfarge 5 5 3 2 4" xfId="215" xr:uid="{00000000-0005-0000-0000-0000D0000000}"/>
    <cellStyle name="20% - uthevingsfarge 5 5 3 3" xfId="216" xr:uid="{00000000-0005-0000-0000-0000D1000000}"/>
    <cellStyle name="20% - uthevingsfarge 5 5 3 3 2" xfId="217" xr:uid="{00000000-0005-0000-0000-0000D2000000}"/>
    <cellStyle name="20% - uthevingsfarge 5 5 3 4" xfId="218" xr:uid="{00000000-0005-0000-0000-0000D3000000}"/>
    <cellStyle name="20% - uthevingsfarge 5 5 3 5" xfId="219" xr:uid="{00000000-0005-0000-0000-0000D4000000}"/>
    <cellStyle name="20% - uthevingsfarge 5 5 4" xfId="220" xr:uid="{00000000-0005-0000-0000-0000D5000000}"/>
    <cellStyle name="20% - uthevingsfarge 5 5 4 2" xfId="221" xr:uid="{00000000-0005-0000-0000-0000D6000000}"/>
    <cellStyle name="20% - uthevingsfarge 5 5 4 2 2" xfId="222" xr:uid="{00000000-0005-0000-0000-0000D7000000}"/>
    <cellStyle name="20% - uthevingsfarge 5 5 4 3" xfId="223" xr:uid="{00000000-0005-0000-0000-0000D8000000}"/>
    <cellStyle name="20% - uthevingsfarge 5 5 4 4" xfId="224" xr:uid="{00000000-0005-0000-0000-0000D9000000}"/>
    <cellStyle name="20% - uthevingsfarge 5 5 5" xfId="225" xr:uid="{00000000-0005-0000-0000-0000DA000000}"/>
    <cellStyle name="20% - uthevingsfarge 5 5 5 2" xfId="226" xr:uid="{00000000-0005-0000-0000-0000DB000000}"/>
    <cellStyle name="20% - uthevingsfarge 5 5 6" xfId="227" xr:uid="{00000000-0005-0000-0000-0000DC000000}"/>
    <cellStyle name="20% - uthevingsfarge 5 5 7" xfId="228" xr:uid="{00000000-0005-0000-0000-0000DD000000}"/>
    <cellStyle name="20% - uthevingsfarge 5 6" xfId="229" xr:uid="{00000000-0005-0000-0000-0000DE000000}"/>
    <cellStyle name="20% - uthevingsfarge 5 6 2" xfId="230" xr:uid="{00000000-0005-0000-0000-0000DF000000}"/>
    <cellStyle name="20% - uthevingsfarge 5 6 2 2" xfId="231" xr:uid="{00000000-0005-0000-0000-0000E0000000}"/>
    <cellStyle name="20% - uthevingsfarge 5 6 2 2 2" xfId="232" xr:uid="{00000000-0005-0000-0000-0000E1000000}"/>
    <cellStyle name="20% - uthevingsfarge 5 6 2 2 2 2" xfId="233" xr:uid="{00000000-0005-0000-0000-0000E2000000}"/>
    <cellStyle name="20% - uthevingsfarge 5 6 2 2 3" xfId="234" xr:uid="{00000000-0005-0000-0000-0000E3000000}"/>
    <cellStyle name="20% - uthevingsfarge 5 6 2 2 4" xfId="235" xr:uid="{00000000-0005-0000-0000-0000E4000000}"/>
    <cellStyle name="20% - uthevingsfarge 5 6 2 3" xfId="236" xr:uid="{00000000-0005-0000-0000-0000E5000000}"/>
    <cellStyle name="20% - uthevingsfarge 5 6 2 3 2" xfId="237" xr:uid="{00000000-0005-0000-0000-0000E6000000}"/>
    <cellStyle name="20% - uthevingsfarge 5 6 2 4" xfId="238" xr:uid="{00000000-0005-0000-0000-0000E7000000}"/>
    <cellStyle name="20% - uthevingsfarge 5 6 2 5" xfId="239" xr:uid="{00000000-0005-0000-0000-0000E8000000}"/>
    <cellStyle name="20% - uthevingsfarge 5 6 3" xfId="240" xr:uid="{00000000-0005-0000-0000-0000E9000000}"/>
    <cellStyle name="20% - uthevingsfarge 5 6 3 2" xfId="241" xr:uid="{00000000-0005-0000-0000-0000EA000000}"/>
    <cellStyle name="20% - uthevingsfarge 5 6 3 2 2" xfId="242" xr:uid="{00000000-0005-0000-0000-0000EB000000}"/>
    <cellStyle name="20% - uthevingsfarge 5 6 3 3" xfId="243" xr:uid="{00000000-0005-0000-0000-0000EC000000}"/>
    <cellStyle name="20% - uthevingsfarge 5 6 3 4" xfId="244" xr:uid="{00000000-0005-0000-0000-0000ED000000}"/>
    <cellStyle name="20% - uthevingsfarge 5 6 4" xfId="245" xr:uid="{00000000-0005-0000-0000-0000EE000000}"/>
    <cellStyle name="20% - uthevingsfarge 5 6 4 2" xfId="246" xr:uid="{00000000-0005-0000-0000-0000EF000000}"/>
    <cellStyle name="20% - uthevingsfarge 5 6 5" xfId="247" xr:uid="{00000000-0005-0000-0000-0000F0000000}"/>
    <cellStyle name="20% - uthevingsfarge 5 6 6" xfId="248" xr:uid="{00000000-0005-0000-0000-0000F1000000}"/>
    <cellStyle name="20% - uthevingsfarge 5 7" xfId="249" xr:uid="{00000000-0005-0000-0000-0000F2000000}"/>
    <cellStyle name="20% - uthevingsfarge 5 7 2" xfId="250" xr:uid="{00000000-0005-0000-0000-0000F3000000}"/>
    <cellStyle name="20% - uthevingsfarge 5 7 2 2" xfId="251" xr:uid="{00000000-0005-0000-0000-0000F4000000}"/>
    <cellStyle name="20% - uthevingsfarge 5 7 2 2 2" xfId="252" xr:uid="{00000000-0005-0000-0000-0000F5000000}"/>
    <cellStyle name="20% - uthevingsfarge 5 7 2 3" xfId="253" xr:uid="{00000000-0005-0000-0000-0000F6000000}"/>
    <cellStyle name="20% - uthevingsfarge 5 7 2 4" xfId="254" xr:uid="{00000000-0005-0000-0000-0000F7000000}"/>
    <cellStyle name="20% - uthevingsfarge 5 7 3" xfId="255" xr:uid="{00000000-0005-0000-0000-0000F8000000}"/>
    <cellStyle name="20% - uthevingsfarge 5 7 3 2" xfId="256" xr:uid="{00000000-0005-0000-0000-0000F9000000}"/>
    <cellStyle name="20% - uthevingsfarge 5 7 4" xfId="257" xr:uid="{00000000-0005-0000-0000-0000FA000000}"/>
    <cellStyle name="20% - uthevingsfarge 5 7 5" xfId="258" xr:uid="{00000000-0005-0000-0000-0000FB000000}"/>
    <cellStyle name="20% - uthevingsfarge 5 8" xfId="259" xr:uid="{00000000-0005-0000-0000-0000FC000000}"/>
    <cellStyle name="20% - uthevingsfarge 5 8 2" xfId="260" xr:uid="{00000000-0005-0000-0000-0000FD000000}"/>
    <cellStyle name="20% - uthevingsfarge 5 8 2 2" xfId="261" xr:uid="{00000000-0005-0000-0000-0000FE000000}"/>
    <cellStyle name="20% - uthevingsfarge 5 8 2 2 2" xfId="262" xr:uid="{00000000-0005-0000-0000-0000FF000000}"/>
    <cellStyle name="20% - uthevingsfarge 5 8 2 3" xfId="263" xr:uid="{00000000-0005-0000-0000-000000010000}"/>
    <cellStyle name="20% - uthevingsfarge 5 8 2 4" xfId="264" xr:uid="{00000000-0005-0000-0000-000001010000}"/>
    <cellStyle name="20% - uthevingsfarge 5 8 3" xfId="265" xr:uid="{00000000-0005-0000-0000-000002010000}"/>
    <cellStyle name="20% - uthevingsfarge 5 8 3 2" xfId="266" xr:uid="{00000000-0005-0000-0000-000003010000}"/>
    <cellStyle name="20% - uthevingsfarge 5 8 4" xfId="267" xr:uid="{00000000-0005-0000-0000-000004010000}"/>
    <cellStyle name="20% - uthevingsfarge 5 8 5" xfId="268" xr:uid="{00000000-0005-0000-0000-000005010000}"/>
    <cellStyle name="20% - uthevingsfarge 5 9" xfId="269" xr:uid="{00000000-0005-0000-0000-000006010000}"/>
    <cellStyle name="20% - uthevingsfarge 5 9 2" xfId="270" xr:uid="{00000000-0005-0000-0000-000007010000}"/>
    <cellStyle name="20% - uthevingsfarge 5 9 2 2" xfId="271" xr:uid="{00000000-0005-0000-0000-000008010000}"/>
    <cellStyle name="20% - uthevingsfarge 5 9 2 2 2" xfId="272" xr:uid="{00000000-0005-0000-0000-000009010000}"/>
    <cellStyle name="20% - uthevingsfarge 5 9 2 3" xfId="273" xr:uid="{00000000-0005-0000-0000-00000A010000}"/>
    <cellStyle name="20% - uthevingsfarge 5 9 2 4" xfId="274" xr:uid="{00000000-0005-0000-0000-00000B010000}"/>
    <cellStyle name="20% - uthevingsfarge 5 9 3" xfId="275" xr:uid="{00000000-0005-0000-0000-00000C010000}"/>
    <cellStyle name="20% - uthevingsfarge 5 9 3 2" xfId="276" xr:uid="{00000000-0005-0000-0000-00000D010000}"/>
    <cellStyle name="20% - uthevingsfarge 5 9 4" xfId="277" xr:uid="{00000000-0005-0000-0000-00000E010000}"/>
    <cellStyle name="20% - uthevingsfarge 5 9 5" xfId="278" xr:uid="{00000000-0005-0000-0000-00000F010000}"/>
    <cellStyle name="20% - uthevingsfarge 6 2" xfId="279" xr:uid="{00000000-0005-0000-0000-000010010000}"/>
    <cellStyle name="40 % - uthevingsfarge 1" xfId="280" xr:uid="{00000000-0005-0000-0000-000011010000}"/>
    <cellStyle name="40 % - uthevingsfarge 2" xfId="281" xr:uid="{00000000-0005-0000-0000-000012010000}"/>
    <cellStyle name="40 % - uthevingsfarge 3" xfId="282" xr:uid="{00000000-0005-0000-0000-000013010000}"/>
    <cellStyle name="40 % - uthevingsfarge 4" xfId="283" xr:uid="{00000000-0005-0000-0000-000014010000}"/>
    <cellStyle name="40 % - uthevingsfarge 5" xfId="284" xr:uid="{00000000-0005-0000-0000-000015010000}"/>
    <cellStyle name="40 % - uthevingsfarge 6" xfId="285" xr:uid="{00000000-0005-0000-0000-000016010000}"/>
    <cellStyle name="40% - Accent1" xfId="286" xr:uid="{00000000-0005-0000-0000-000017010000}"/>
    <cellStyle name="40% - Accent2" xfId="287" xr:uid="{00000000-0005-0000-0000-000018010000}"/>
    <cellStyle name="40% - Accent3" xfId="288" xr:uid="{00000000-0005-0000-0000-000019010000}"/>
    <cellStyle name="40% - Accent4" xfId="289" xr:uid="{00000000-0005-0000-0000-00001A010000}"/>
    <cellStyle name="40% - Accent5" xfId="290" xr:uid="{00000000-0005-0000-0000-00001B010000}"/>
    <cellStyle name="40% - Accent6" xfId="291" xr:uid="{00000000-0005-0000-0000-00001C010000}"/>
    <cellStyle name="40% - uthevingsfarge 1 2" xfId="292" xr:uid="{00000000-0005-0000-0000-00001D010000}"/>
    <cellStyle name="40% - uthevingsfarge 2 2" xfId="293" xr:uid="{00000000-0005-0000-0000-00001E010000}"/>
    <cellStyle name="40% - uthevingsfarge 3 2" xfId="294" xr:uid="{00000000-0005-0000-0000-00001F010000}"/>
    <cellStyle name="40% - uthevingsfarge 4 2" xfId="295" xr:uid="{00000000-0005-0000-0000-000020010000}"/>
    <cellStyle name="40% - uthevingsfarge 5 2" xfId="296" xr:uid="{00000000-0005-0000-0000-000021010000}"/>
    <cellStyle name="40% - uthevingsfarge 5 2 2" xfId="297" xr:uid="{00000000-0005-0000-0000-000022010000}"/>
    <cellStyle name="40% - uthevingsfarge 5 2 2 2" xfId="298" xr:uid="{00000000-0005-0000-0000-000023010000}"/>
    <cellStyle name="40% - uthevingsfarge 5 2 2 2 2" xfId="299" xr:uid="{00000000-0005-0000-0000-000024010000}"/>
    <cellStyle name="40% - uthevingsfarge 5 2 2 2 2 2" xfId="300" xr:uid="{00000000-0005-0000-0000-000025010000}"/>
    <cellStyle name="40% - uthevingsfarge 5 2 2 2 2 2 2" xfId="301" xr:uid="{00000000-0005-0000-0000-000026010000}"/>
    <cellStyle name="40% - uthevingsfarge 5 2 2 2 2 2 2 2" xfId="302" xr:uid="{00000000-0005-0000-0000-000027010000}"/>
    <cellStyle name="40% - uthevingsfarge 5 2 2 2 2 2 3" xfId="303" xr:uid="{00000000-0005-0000-0000-000028010000}"/>
    <cellStyle name="40% - uthevingsfarge 5 2 2 2 2 2 4" xfId="304" xr:uid="{00000000-0005-0000-0000-000029010000}"/>
    <cellStyle name="40% - uthevingsfarge 5 2 2 2 2 3" xfId="305" xr:uid="{00000000-0005-0000-0000-00002A010000}"/>
    <cellStyle name="40% - uthevingsfarge 5 2 2 2 2 3 2" xfId="306" xr:uid="{00000000-0005-0000-0000-00002B010000}"/>
    <cellStyle name="40% - uthevingsfarge 5 2 2 2 2 4" xfId="307" xr:uid="{00000000-0005-0000-0000-00002C010000}"/>
    <cellStyle name="40% - uthevingsfarge 5 2 2 2 2 5" xfId="308" xr:uid="{00000000-0005-0000-0000-00002D010000}"/>
    <cellStyle name="40% - uthevingsfarge 5 2 2 2 3" xfId="309" xr:uid="{00000000-0005-0000-0000-00002E010000}"/>
    <cellStyle name="40% - uthevingsfarge 5 2 2 2 3 2" xfId="310" xr:uid="{00000000-0005-0000-0000-00002F010000}"/>
    <cellStyle name="40% - uthevingsfarge 5 2 2 2 3 2 2" xfId="311" xr:uid="{00000000-0005-0000-0000-000030010000}"/>
    <cellStyle name="40% - uthevingsfarge 5 2 2 2 3 3" xfId="312" xr:uid="{00000000-0005-0000-0000-000031010000}"/>
    <cellStyle name="40% - uthevingsfarge 5 2 2 2 3 4" xfId="313" xr:uid="{00000000-0005-0000-0000-000032010000}"/>
    <cellStyle name="40% - uthevingsfarge 5 2 2 2 4" xfId="314" xr:uid="{00000000-0005-0000-0000-000033010000}"/>
    <cellStyle name="40% - uthevingsfarge 5 2 2 2 4 2" xfId="315" xr:uid="{00000000-0005-0000-0000-000034010000}"/>
    <cellStyle name="40% - uthevingsfarge 5 2 2 2 5" xfId="316" xr:uid="{00000000-0005-0000-0000-000035010000}"/>
    <cellStyle name="40% - uthevingsfarge 5 2 2 2 6" xfId="317" xr:uid="{00000000-0005-0000-0000-000036010000}"/>
    <cellStyle name="40% - uthevingsfarge 5 2 2 3" xfId="318" xr:uid="{00000000-0005-0000-0000-000037010000}"/>
    <cellStyle name="40% - uthevingsfarge 5 2 2 3 2" xfId="319" xr:uid="{00000000-0005-0000-0000-000038010000}"/>
    <cellStyle name="40% - uthevingsfarge 5 2 2 3 2 2" xfId="320" xr:uid="{00000000-0005-0000-0000-000039010000}"/>
    <cellStyle name="40% - uthevingsfarge 5 2 2 3 2 2 2" xfId="321" xr:uid="{00000000-0005-0000-0000-00003A010000}"/>
    <cellStyle name="40% - uthevingsfarge 5 2 2 3 2 3" xfId="322" xr:uid="{00000000-0005-0000-0000-00003B010000}"/>
    <cellStyle name="40% - uthevingsfarge 5 2 2 3 2 4" xfId="323" xr:uid="{00000000-0005-0000-0000-00003C010000}"/>
    <cellStyle name="40% - uthevingsfarge 5 2 2 3 3" xfId="324" xr:uid="{00000000-0005-0000-0000-00003D010000}"/>
    <cellStyle name="40% - uthevingsfarge 5 2 2 3 3 2" xfId="325" xr:uid="{00000000-0005-0000-0000-00003E010000}"/>
    <cellStyle name="40% - uthevingsfarge 5 2 2 3 4" xfId="326" xr:uid="{00000000-0005-0000-0000-00003F010000}"/>
    <cellStyle name="40% - uthevingsfarge 5 2 2 3 5" xfId="327" xr:uid="{00000000-0005-0000-0000-000040010000}"/>
    <cellStyle name="40% - uthevingsfarge 5 2 2 4" xfId="328" xr:uid="{00000000-0005-0000-0000-000041010000}"/>
    <cellStyle name="40% - uthevingsfarge 5 2 2 4 2" xfId="329" xr:uid="{00000000-0005-0000-0000-000042010000}"/>
    <cellStyle name="40% - uthevingsfarge 5 2 2 4 2 2" xfId="330" xr:uid="{00000000-0005-0000-0000-000043010000}"/>
    <cellStyle name="40% - uthevingsfarge 5 2 2 4 3" xfId="331" xr:uid="{00000000-0005-0000-0000-000044010000}"/>
    <cellStyle name="40% - uthevingsfarge 5 2 2 4 4" xfId="332" xr:uid="{00000000-0005-0000-0000-000045010000}"/>
    <cellStyle name="40% - uthevingsfarge 5 2 2 5" xfId="333" xr:uid="{00000000-0005-0000-0000-000046010000}"/>
    <cellStyle name="40% - uthevingsfarge 5 2 2 5 2" xfId="334" xr:uid="{00000000-0005-0000-0000-000047010000}"/>
    <cellStyle name="40% - uthevingsfarge 5 2 2 6" xfId="335" xr:uid="{00000000-0005-0000-0000-000048010000}"/>
    <cellStyle name="40% - uthevingsfarge 5 2 2 7" xfId="336" xr:uid="{00000000-0005-0000-0000-000049010000}"/>
    <cellStyle name="40% - uthevingsfarge 5 2 3" xfId="337" xr:uid="{00000000-0005-0000-0000-00004A010000}"/>
    <cellStyle name="40% - uthevingsfarge 5 2 3 2" xfId="338" xr:uid="{00000000-0005-0000-0000-00004B010000}"/>
    <cellStyle name="40% - uthevingsfarge 5 2 3 2 2" xfId="339" xr:uid="{00000000-0005-0000-0000-00004C010000}"/>
    <cellStyle name="40% - uthevingsfarge 5 2 3 2 2 2" xfId="340" xr:uid="{00000000-0005-0000-0000-00004D010000}"/>
    <cellStyle name="40% - uthevingsfarge 5 2 3 2 2 2 2" xfId="341" xr:uid="{00000000-0005-0000-0000-00004E010000}"/>
    <cellStyle name="40% - uthevingsfarge 5 2 3 2 2 3" xfId="342" xr:uid="{00000000-0005-0000-0000-00004F010000}"/>
    <cellStyle name="40% - uthevingsfarge 5 2 3 2 2 4" xfId="343" xr:uid="{00000000-0005-0000-0000-000050010000}"/>
    <cellStyle name="40% - uthevingsfarge 5 2 3 2 3" xfId="344" xr:uid="{00000000-0005-0000-0000-000051010000}"/>
    <cellStyle name="40% - uthevingsfarge 5 2 3 2 3 2" xfId="345" xr:uid="{00000000-0005-0000-0000-000052010000}"/>
    <cellStyle name="40% - uthevingsfarge 5 2 3 2 4" xfId="346" xr:uid="{00000000-0005-0000-0000-000053010000}"/>
    <cellStyle name="40% - uthevingsfarge 5 2 3 2 5" xfId="347" xr:uid="{00000000-0005-0000-0000-000054010000}"/>
    <cellStyle name="40% - uthevingsfarge 5 2 3 3" xfId="348" xr:uid="{00000000-0005-0000-0000-000055010000}"/>
    <cellStyle name="40% - uthevingsfarge 5 2 3 3 2" xfId="349" xr:uid="{00000000-0005-0000-0000-000056010000}"/>
    <cellStyle name="40% - uthevingsfarge 5 2 3 3 2 2" xfId="350" xr:uid="{00000000-0005-0000-0000-000057010000}"/>
    <cellStyle name="40% - uthevingsfarge 5 2 3 3 3" xfId="351" xr:uid="{00000000-0005-0000-0000-000058010000}"/>
    <cellStyle name="40% - uthevingsfarge 5 2 3 3 4" xfId="352" xr:uid="{00000000-0005-0000-0000-000059010000}"/>
    <cellStyle name="40% - uthevingsfarge 5 2 3 4" xfId="353" xr:uid="{00000000-0005-0000-0000-00005A010000}"/>
    <cellStyle name="40% - uthevingsfarge 5 2 3 4 2" xfId="354" xr:uid="{00000000-0005-0000-0000-00005B010000}"/>
    <cellStyle name="40% - uthevingsfarge 5 2 3 5" xfId="355" xr:uid="{00000000-0005-0000-0000-00005C010000}"/>
    <cellStyle name="40% - uthevingsfarge 5 2 3 6" xfId="356" xr:uid="{00000000-0005-0000-0000-00005D010000}"/>
    <cellStyle name="40% - uthevingsfarge 5 2 4" xfId="357" xr:uid="{00000000-0005-0000-0000-00005E010000}"/>
    <cellStyle name="40% - uthevingsfarge 5 2 4 2" xfId="358" xr:uid="{00000000-0005-0000-0000-00005F010000}"/>
    <cellStyle name="40% - uthevingsfarge 5 2 4 2 2" xfId="359" xr:uid="{00000000-0005-0000-0000-000060010000}"/>
    <cellStyle name="40% - uthevingsfarge 5 2 4 2 2 2" xfId="360" xr:uid="{00000000-0005-0000-0000-000061010000}"/>
    <cellStyle name="40% - uthevingsfarge 5 2 4 2 3" xfId="361" xr:uid="{00000000-0005-0000-0000-000062010000}"/>
    <cellStyle name="40% - uthevingsfarge 5 2 4 2 4" xfId="362" xr:uid="{00000000-0005-0000-0000-000063010000}"/>
    <cellStyle name="40% - uthevingsfarge 5 2 4 3" xfId="363" xr:uid="{00000000-0005-0000-0000-000064010000}"/>
    <cellStyle name="40% - uthevingsfarge 5 2 4 3 2" xfId="364" xr:uid="{00000000-0005-0000-0000-000065010000}"/>
    <cellStyle name="40% - uthevingsfarge 5 2 4 4" xfId="365" xr:uid="{00000000-0005-0000-0000-000066010000}"/>
    <cellStyle name="40% - uthevingsfarge 5 2 4 5" xfId="366" xr:uid="{00000000-0005-0000-0000-000067010000}"/>
    <cellStyle name="40% - uthevingsfarge 5 2 5" xfId="367" xr:uid="{00000000-0005-0000-0000-000068010000}"/>
    <cellStyle name="40% - uthevingsfarge 5 2 5 2" xfId="368" xr:uid="{00000000-0005-0000-0000-000069010000}"/>
    <cellStyle name="40% - uthevingsfarge 5 2 5 2 2" xfId="369" xr:uid="{00000000-0005-0000-0000-00006A010000}"/>
    <cellStyle name="40% - uthevingsfarge 5 2 5 3" xfId="370" xr:uid="{00000000-0005-0000-0000-00006B010000}"/>
    <cellStyle name="40% - uthevingsfarge 5 2 5 4" xfId="371" xr:uid="{00000000-0005-0000-0000-00006C010000}"/>
    <cellStyle name="40% - uthevingsfarge 5 2 6" xfId="372" xr:uid="{00000000-0005-0000-0000-00006D010000}"/>
    <cellStyle name="40% - uthevingsfarge 5 2 6 2" xfId="373" xr:uid="{00000000-0005-0000-0000-00006E010000}"/>
    <cellStyle name="40% - uthevingsfarge 5 2 7" xfId="374" xr:uid="{00000000-0005-0000-0000-00006F010000}"/>
    <cellStyle name="40% - uthevingsfarge 5 2 8" xfId="375" xr:uid="{00000000-0005-0000-0000-000070010000}"/>
    <cellStyle name="40% - uthevingsfarge 5 3" xfId="376" xr:uid="{00000000-0005-0000-0000-000071010000}"/>
    <cellStyle name="40% - uthevingsfarge 5 4" xfId="377" xr:uid="{00000000-0005-0000-0000-000072010000}"/>
    <cellStyle name="40% - uthevingsfarge 5 4 2" xfId="378" xr:uid="{00000000-0005-0000-0000-000073010000}"/>
    <cellStyle name="40% - uthevingsfarge 5 4 2 2" xfId="379" xr:uid="{00000000-0005-0000-0000-000074010000}"/>
    <cellStyle name="40% - uthevingsfarge 5 4 2 2 2" xfId="380" xr:uid="{00000000-0005-0000-0000-000075010000}"/>
    <cellStyle name="40% - uthevingsfarge 5 4 2 2 2 2" xfId="381" xr:uid="{00000000-0005-0000-0000-000076010000}"/>
    <cellStyle name="40% - uthevingsfarge 5 4 2 2 2 2 2" xfId="382" xr:uid="{00000000-0005-0000-0000-000077010000}"/>
    <cellStyle name="40% - uthevingsfarge 5 4 2 2 2 2 2 2" xfId="383" xr:uid="{00000000-0005-0000-0000-000078010000}"/>
    <cellStyle name="40% - uthevingsfarge 5 4 2 2 2 2 3" xfId="384" xr:uid="{00000000-0005-0000-0000-000079010000}"/>
    <cellStyle name="40% - uthevingsfarge 5 4 2 2 2 2 4" xfId="385" xr:uid="{00000000-0005-0000-0000-00007A010000}"/>
    <cellStyle name="40% - uthevingsfarge 5 4 2 2 2 3" xfId="386" xr:uid="{00000000-0005-0000-0000-00007B010000}"/>
    <cellStyle name="40% - uthevingsfarge 5 4 2 2 2 3 2" xfId="387" xr:uid="{00000000-0005-0000-0000-00007C010000}"/>
    <cellStyle name="40% - uthevingsfarge 5 4 2 2 2 4" xfId="388" xr:uid="{00000000-0005-0000-0000-00007D010000}"/>
    <cellStyle name="40% - uthevingsfarge 5 4 2 2 2 5" xfId="389" xr:uid="{00000000-0005-0000-0000-00007E010000}"/>
    <cellStyle name="40% - uthevingsfarge 5 4 2 2 3" xfId="390" xr:uid="{00000000-0005-0000-0000-00007F010000}"/>
    <cellStyle name="40% - uthevingsfarge 5 4 2 2 3 2" xfId="391" xr:uid="{00000000-0005-0000-0000-000080010000}"/>
    <cellStyle name="40% - uthevingsfarge 5 4 2 2 3 2 2" xfId="392" xr:uid="{00000000-0005-0000-0000-000081010000}"/>
    <cellStyle name="40% - uthevingsfarge 5 4 2 2 3 3" xfId="393" xr:uid="{00000000-0005-0000-0000-000082010000}"/>
    <cellStyle name="40% - uthevingsfarge 5 4 2 2 3 4" xfId="394" xr:uid="{00000000-0005-0000-0000-000083010000}"/>
    <cellStyle name="40% - uthevingsfarge 5 4 2 2 4" xfId="395" xr:uid="{00000000-0005-0000-0000-000084010000}"/>
    <cellStyle name="40% - uthevingsfarge 5 4 2 2 4 2" xfId="396" xr:uid="{00000000-0005-0000-0000-000085010000}"/>
    <cellStyle name="40% - uthevingsfarge 5 4 2 2 5" xfId="397" xr:uid="{00000000-0005-0000-0000-000086010000}"/>
    <cellStyle name="40% - uthevingsfarge 5 4 2 2 6" xfId="398" xr:uid="{00000000-0005-0000-0000-000087010000}"/>
    <cellStyle name="40% - uthevingsfarge 5 4 2 3" xfId="399" xr:uid="{00000000-0005-0000-0000-000088010000}"/>
    <cellStyle name="40% - uthevingsfarge 5 4 2 3 2" xfId="400" xr:uid="{00000000-0005-0000-0000-000089010000}"/>
    <cellStyle name="40% - uthevingsfarge 5 4 2 3 2 2" xfId="401" xr:uid="{00000000-0005-0000-0000-00008A010000}"/>
    <cellStyle name="40% - uthevingsfarge 5 4 2 3 2 2 2" xfId="402" xr:uid="{00000000-0005-0000-0000-00008B010000}"/>
    <cellStyle name="40% - uthevingsfarge 5 4 2 3 2 3" xfId="403" xr:uid="{00000000-0005-0000-0000-00008C010000}"/>
    <cellStyle name="40% - uthevingsfarge 5 4 2 3 2 4" xfId="404" xr:uid="{00000000-0005-0000-0000-00008D010000}"/>
    <cellStyle name="40% - uthevingsfarge 5 4 2 3 3" xfId="405" xr:uid="{00000000-0005-0000-0000-00008E010000}"/>
    <cellStyle name="40% - uthevingsfarge 5 4 2 3 3 2" xfId="406" xr:uid="{00000000-0005-0000-0000-00008F010000}"/>
    <cellStyle name="40% - uthevingsfarge 5 4 2 3 4" xfId="407" xr:uid="{00000000-0005-0000-0000-000090010000}"/>
    <cellStyle name="40% - uthevingsfarge 5 4 2 3 5" xfId="408" xr:uid="{00000000-0005-0000-0000-000091010000}"/>
    <cellStyle name="40% - uthevingsfarge 5 4 2 4" xfId="409" xr:uid="{00000000-0005-0000-0000-000092010000}"/>
    <cellStyle name="40% - uthevingsfarge 5 4 2 4 2" xfId="410" xr:uid="{00000000-0005-0000-0000-000093010000}"/>
    <cellStyle name="40% - uthevingsfarge 5 4 2 4 2 2" xfId="411" xr:uid="{00000000-0005-0000-0000-000094010000}"/>
    <cellStyle name="40% - uthevingsfarge 5 4 2 4 3" xfId="412" xr:uid="{00000000-0005-0000-0000-000095010000}"/>
    <cellStyle name="40% - uthevingsfarge 5 4 2 4 4" xfId="413" xr:uid="{00000000-0005-0000-0000-000096010000}"/>
    <cellStyle name="40% - uthevingsfarge 5 4 2 5" xfId="414" xr:uid="{00000000-0005-0000-0000-000097010000}"/>
    <cellStyle name="40% - uthevingsfarge 5 4 2 5 2" xfId="415" xr:uid="{00000000-0005-0000-0000-000098010000}"/>
    <cellStyle name="40% - uthevingsfarge 5 4 2 6" xfId="416" xr:uid="{00000000-0005-0000-0000-000099010000}"/>
    <cellStyle name="40% - uthevingsfarge 5 4 2 7" xfId="417" xr:uid="{00000000-0005-0000-0000-00009A010000}"/>
    <cellStyle name="40% - uthevingsfarge 5 4 3" xfId="418" xr:uid="{00000000-0005-0000-0000-00009B010000}"/>
    <cellStyle name="40% - uthevingsfarge 5 4 3 2" xfId="419" xr:uid="{00000000-0005-0000-0000-00009C010000}"/>
    <cellStyle name="40% - uthevingsfarge 5 4 3 2 2" xfId="420" xr:uid="{00000000-0005-0000-0000-00009D010000}"/>
    <cellStyle name="40% - uthevingsfarge 5 4 3 2 2 2" xfId="421" xr:uid="{00000000-0005-0000-0000-00009E010000}"/>
    <cellStyle name="40% - uthevingsfarge 5 4 3 2 2 2 2" xfId="422" xr:uid="{00000000-0005-0000-0000-00009F010000}"/>
    <cellStyle name="40% - uthevingsfarge 5 4 3 2 2 3" xfId="423" xr:uid="{00000000-0005-0000-0000-0000A0010000}"/>
    <cellStyle name="40% - uthevingsfarge 5 4 3 2 2 4" xfId="424" xr:uid="{00000000-0005-0000-0000-0000A1010000}"/>
    <cellStyle name="40% - uthevingsfarge 5 4 3 2 3" xfId="425" xr:uid="{00000000-0005-0000-0000-0000A2010000}"/>
    <cellStyle name="40% - uthevingsfarge 5 4 3 2 3 2" xfId="426" xr:uid="{00000000-0005-0000-0000-0000A3010000}"/>
    <cellStyle name="40% - uthevingsfarge 5 4 3 2 4" xfId="427" xr:uid="{00000000-0005-0000-0000-0000A4010000}"/>
    <cellStyle name="40% - uthevingsfarge 5 4 3 2 5" xfId="428" xr:uid="{00000000-0005-0000-0000-0000A5010000}"/>
    <cellStyle name="40% - uthevingsfarge 5 4 3 3" xfId="429" xr:uid="{00000000-0005-0000-0000-0000A6010000}"/>
    <cellStyle name="40% - uthevingsfarge 5 4 3 3 2" xfId="430" xr:uid="{00000000-0005-0000-0000-0000A7010000}"/>
    <cellStyle name="40% - uthevingsfarge 5 4 3 3 2 2" xfId="431" xr:uid="{00000000-0005-0000-0000-0000A8010000}"/>
    <cellStyle name="40% - uthevingsfarge 5 4 3 3 3" xfId="432" xr:uid="{00000000-0005-0000-0000-0000A9010000}"/>
    <cellStyle name="40% - uthevingsfarge 5 4 3 3 4" xfId="433" xr:uid="{00000000-0005-0000-0000-0000AA010000}"/>
    <cellStyle name="40% - uthevingsfarge 5 4 3 4" xfId="434" xr:uid="{00000000-0005-0000-0000-0000AB010000}"/>
    <cellStyle name="40% - uthevingsfarge 5 4 3 4 2" xfId="435" xr:uid="{00000000-0005-0000-0000-0000AC010000}"/>
    <cellStyle name="40% - uthevingsfarge 5 4 3 5" xfId="436" xr:uid="{00000000-0005-0000-0000-0000AD010000}"/>
    <cellStyle name="40% - uthevingsfarge 5 4 3 6" xfId="437" xr:uid="{00000000-0005-0000-0000-0000AE010000}"/>
    <cellStyle name="40% - uthevingsfarge 5 4 4" xfId="438" xr:uid="{00000000-0005-0000-0000-0000AF010000}"/>
    <cellStyle name="40% - uthevingsfarge 5 4 4 2" xfId="439" xr:uid="{00000000-0005-0000-0000-0000B0010000}"/>
    <cellStyle name="40% - uthevingsfarge 5 4 4 2 2" xfId="440" xr:uid="{00000000-0005-0000-0000-0000B1010000}"/>
    <cellStyle name="40% - uthevingsfarge 5 4 4 2 2 2" xfId="441" xr:uid="{00000000-0005-0000-0000-0000B2010000}"/>
    <cellStyle name="40% - uthevingsfarge 5 4 4 2 3" xfId="442" xr:uid="{00000000-0005-0000-0000-0000B3010000}"/>
    <cellStyle name="40% - uthevingsfarge 5 4 4 2 4" xfId="443" xr:uid="{00000000-0005-0000-0000-0000B4010000}"/>
    <cellStyle name="40% - uthevingsfarge 5 4 4 3" xfId="444" xr:uid="{00000000-0005-0000-0000-0000B5010000}"/>
    <cellStyle name="40% - uthevingsfarge 5 4 4 3 2" xfId="445" xr:uid="{00000000-0005-0000-0000-0000B6010000}"/>
    <cellStyle name="40% - uthevingsfarge 5 4 4 4" xfId="446" xr:uid="{00000000-0005-0000-0000-0000B7010000}"/>
    <cellStyle name="40% - uthevingsfarge 5 4 4 5" xfId="447" xr:uid="{00000000-0005-0000-0000-0000B8010000}"/>
    <cellStyle name="40% - uthevingsfarge 5 4 5" xfId="448" xr:uid="{00000000-0005-0000-0000-0000B9010000}"/>
    <cellStyle name="40% - uthevingsfarge 5 4 5 2" xfId="449" xr:uid="{00000000-0005-0000-0000-0000BA010000}"/>
    <cellStyle name="40% - uthevingsfarge 5 4 5 2 2" xfId="450" xr:uid="{00000000-0005-0000-0000-0000BB010000}"/>
    <cellStyle name="40% - uthevingsfarge 5 4 5 3" xfId="451" xr:uid="{00000000-0005-0000-0000-0000BC010000}"/>
    <cellStyle name="40% - uthevingsfarge 5 4 5 4" xfId="452" xr:uid="{00000000-0005-0000-0000-0000BD010000}"/>
    <cellStyle name="40% - uthevingsfarge 5 4 6" xfId="453" xr:uid="{00000000-0005-0000-0000-0000BE010000}"/>
    <cellStyle name="40% - uthevingsfarge 5 4 6 2" xfId="454" xr:uid="{00000000-0005-0000-0000-0000BF010000}"/>
    <cellStyle name="40% - uthevingsfarge 5 4 7" xfId="455" xr:uid="{00000000-0005-0000-0000-0000C0010000}"/>
    <cellStyle name="40% - uthevingsfarge 5 4 8" xfId="456" xr:uid="{00000000-0005-0000-0000-0000C1010000}"/>
    <cellStyle name="40% - uthevingsfarge 6 2" xfId="457" xr:uid="{00000000-0005-0000-0000-0000C2010000}"/>
    <cellStyle name="60 % - uthevingsfarge 1" xfId="458" xr:uid="{00000000-0005-0000-0000-0000C3010000}"/>
    <cellStyle name="60 % - uthevingsfarge 2" xfId="459" xr:uid="{00000000-0005-0000-0000-0000C4010000}"/>
    <cellStyle name="60 % - uthevingsfarge 3" xfId="460" xr:uid="{00000000-0005-0000-0000-0000C5010000}"/>
    <cellStyle name="60 % - uthevingsfarge 4" xfId="461" xr:uid="{00000000-0005-0000-0000-0000C6010000}"/>
    <cellStyle name="60 % - uthevingsfarge 5" xfId="462" xr:uid="{00000000-0005-0000-0000-0000C7010000}"/>
    <cellStyle name="60 % - uthevingsfarge 6" xfId="463" xr:uid="{00000000-0005-0000-0000-0000C8010000}"/>
    <cellStyle name="60% - Accent1" xfId="464" xr:uid="{00000000-0005-0000-0000-0000C9010000}"/>
    <cellStyle name="60% - Accent2" xfId="465" xr:uid="{00000000-0005-0000-0000-0000CA010000}"/>
    <cellStyle name="60% - Accent3" xfId="466" xr:uid="{00000000-0005-0000-0000-0000CB010000}"/>
    <cellStyle name="60% - Accent4" xfId="467" xr:uid="{00000000-0005-0000-0000-0000CC010000}"/>
    <cellStyle name="60% - Accent5" xfId="468" xr:uid="{00000000-0005-0000-0000-0000CD010000}"/>
    <cellStyle name="60% - Accent6" xfId="469" xr:uid="{00000000-0005-0000-0000-0000CE010000}"/>
    <cellStyle name="60% - uthevingsfarge 1 2" xfId="470" xr:uid="{00000000-0005-0000-0000-0000CF010000}"/>
    <cellStyle name="60% - uthevingsfarge 2 2" xfId="471" xr:uid="{00000000-0005-0000-0000-0000D0010000}"/>
    <cellStyle name="60% - uthevingsfarge 3 2" xfId="472" xr:uid="{00000000-0005-0000-0000-0000D1010000}"/>
    <cellStyle name="60% - uthevingsfarge 4 2" xfId="473" xr:uid="{00000000-0005-0000-0000-0000D2010000}"/>
    <cellStyle name="60% - uthevingsfarge 5 2" xfId="474" xr:uid="{00000000-0005-0000-0000-0000D3010000}"/>
    <cellStyle name="60% - uthevingsfarge 6 2" xfId="475" xr:uid="{00000000-0005-0000-0000-0000D4010000}"/>
    <cellStyle name="Accent1" xfId="476" xr:uid="{00000000-0005-0000-0000-0000D5010000}"/>
    <cellStyle name="Accent2" xfId="477" xr:uid="{00000000-0005-0000-0000-0000D6010000}"/>
    <cellStyle name="Accent3" xfId="478" xr:uid="{00000000-0005-0000-0000-0000D7010000}"/>
    <cellStyle name="Accent4" xfId="479" xr:uid="{00000000-0005-0000-0000-0000D8010000}"/>
    <cellStyle name="Accent5" xfId="480" xr:uid="{00000000-0005-0000-0000-0000D9010000}"/>
    <cellStyle name="Accent6" xfId="481" xr:uid="{00000000-0005-0000-0000-0000DA010000}"/>
    <cellStyle name="Bad" xfId="482" xr:uid="{00000000-0005-0000-0000-0000DB010000}"/>
    <cellStyle name="Beregning 2" xfId="483" xr:uid="{00000000-0005-0000-0000-0000DC010000}"/>
    <cellStyle name="Beregning 2 2" xfId="484" xr:uid="{00000000-0005-0000-0000-0000DD010000}"/>
    <cellStyle name="Beregning 2 2 2" xfId="485" xr:uid="{00000000-0005-0000-0000-0000DE010000}"/>
    <cellStyle name="Beregning 2 2 2 2" xfId="486" xr:uid="{00000000-0005-0000-0000-0000DF010000}"/>
    <cellStyle name="Beregning 2 2 2 3" xfId="487" xr:uid="{00000000-0005-0000-0000-0000E0010000}"/>
    <cellStyle name="Beregning 2 2 3" xfId="488" xr:uid="{00000000-0005-0000-0000-0000E1010000}"/>
    <cellStyle name="Beregning 2 2 3 2" xfId="489" xr:uid="{00000000-0005-0000-0000-0000E2010000}"/>
    <cellStyle name="Beregning 2 2 3 3" xfId="490" xr:uid="{00000000-0005-0000-0000-0000E3010000}"/>
    <cellStyle name="Beregning 2 2 4" xfId="491" xr:uid="{00000000-0005-0000-0000-0000E4010000}"/>
    <cellStyle name="Beregning 2 2 5" xfId="492" xr:uid="{00000000-0005-0000-0000-0000E5010000}"/>
    <cellStyle name="Beregning 2 2 6" xfId="493" xr:uid="{00000000-0005-0000-0000-0000E6010000}"/>
    <cellStyle name="Calculation" xfId="494" xr:uid="{00000000-0005-0000-0000-0000E7010000}"/>
    <cellStyle name="Calculation 2" xfId="495" xr:uid="{00000000-0005-0000-0000-0000E8010000}"/>
    <cellStyle name="Calculation 2 2" xfId="496" xr:uid="{00000000-0005-0000-0000-0000E9010000}"/>
    <cellStyle name="Calculation 2 2 2" xfId="497" xr:uid="{00000000-0005-0000-0000-0000EA010000}"/>
    <cellStyle name="Calculation 2 2 3" xfId="498" xr:uid="{00000000-0005-0000-0000-0000EB010000}"/>
    <cellStyle name="Calculation 2 3" xfId="499" xr:uid="{00000000-0005-0000-0000-0000EC010000}"/>
    <cellStyle name="Calculation 2 3 2" xfId="500" xr:uid="{00000000-0005-0000-0000-0000ED010000}"/>
    <cellStyle name="Calculation 2 3 3" xfId="501" xr:uid="{00000000-0005-0000-0000-0000EE010000}"/>
    <cellStyle name="Calculation 2 4" xfId="502" xr:uid="{00000000-0005-0000-0000-0000EF010000}"/>
    <cellStyle name="Calculation 2 5" xfId="503" xr:uid="{00000000-0005-0000-0000-0000F0010000}"/>
    <cellStyle name="Calculation 2 6" xfId="504" xr:uid="{00000000-0005-0000-0000-0000F1010000}"/>
    <cellStyle name="Check Cell" xfId="505" xr:uid="{00000000-0005-0000-0000-0000F2010000}"/>
    <cellStyle name="Comma 2" xfId="3" xr:uid="{00000000-0005-0000-0000-0000F3010000}"/>
    <cellStyle name="Dårlig 2" xfId="506" xr:uid="{00000000-0005-0000-0000-0000F4010000}"/>
    <cellStyle name="Explanatory Text" xfId="507" xr:uid="{00000000-0005-0000-0000-0000F5010000}"/>
    <cellStyle name="Forklarende tekst 2" xfId="508" xr:uid="{00000000-0005-0000-0000-0000F6010000}"/>
    <cellStyle name="God 2" xfId="509" xr:uid="{00000000-0005-0000-0000-0000F7010000}"/>
    <cellStyle name="Good" xfId="510" xr:uid="{00000000-0005-0000-0000-0000F8010000}"/>
    <cellStyle name="Heading 1" xfId="511" xr:uid="{00000000-0005-0000-0000-0000F9010000}"/>
    <cellStyle name="Heading 2" xfId="512" xr:uid="{00000000-0005-0000-0000-0000FA010000}"/>
    <cellStyle name="Heading 3" xfId="513" xr:uid="{00000000-0005-0000-0000-0000FB010000}"/>
    <cellStyle name="Heading 4" xfId="514" xr:uid="{00000000-0005-0000-0000-0000FC010000}"/>
    <cellStyle name="Inndata 2" xfId="515" xr:uid="{00000000-0005-0000-0000-0000FD010000}"/>
    <cellStyle name="Inndata 2 2" xfId="516" xr:uid="{00000000-0005-0000-0000-0000FE010000}"/>
    <cellStyle name="Inndata 2 2 2" xfId="517" xr:uid="{00000000-0005-0000-0000-0000FF010000}"/>
    <cellStyle name="Inndata 2 2 2 2" xfId="518" xr:uid="{00000000-0005-0000-0000-000000020000}"/>
    <cellStyle name="Inndata 2 2 2 3" xfId="519" xr:uid="{00000000-0005-0000-0000-000001020000}"/>
    <cellStyle name="Inndata 2 2 3" xfId="520" xr:uid="{00000000-0005-0000-0000-000002020000}"/>
    <cellStyle name="Inndata 2 2 3 2" xfId="521" xr:uid="{00000000-0005-0000-0000-000003020000}"/>
    <cellStyle name="Inndata 2 2 3 3" xfId="522" xr:uid="{00000000-0005-0000-0000-000004020000}"/>
    <cellStyle name="Inndata 2 2 4" xfId="523" xr:uid="{00000000-0005-0000-0000-000005020000}"/>
    <cellStyle name="Inndata 2 2 5" xfId="524" xr:uid="{00000000-0005-0000-0000-000006020000}"/>
    <cellStyle name="Inndata 2 2 6" xfId="525" xr:uid="{00000000-0005-0000-0000-000007020000}"/>
    <cellStyle name="Input" xfId="526" xr:uid="{00000000-0005-0000-0000-000008020000}"/>
    <cellStyle name="Input 2" xfId="527" xr:uid="{00000000-0005-0000-0000-000009020000}"/>
    <cellStyle name="Input 2 2" xfId="528" xr:uid="{00000000-0005-0000-0000-00000A020000}"/>
    <cellStyle name="Input 2 2 2" xfId="529" xr:uid="{00000000-0005-0000-0000-00000B020000}"/>
    <cellStyle name="Input 2 2 3" xfId="530" xr:uid="{00000000-0005-0000-0000-00000C020000}"/>
    <cellStyle name="Input 2 3" xfId="531" xr:uid="{00000000-0005-0000-0000-00000D020000}"/>
    <cellStyle name="Input 2 3 2" xfId="532" xr:uid="{00000000-0005-0000-0000-00000E020000}"/>
    <cellStyle name="Input 2 3 3" xfId="533" xr:uid="{00000000-0005-0000-0000-00000F020000}"/>
    <cellStyle name="Input 2 4" xfId="534" xr:uid="{00000000-0005-0000-0000-000010020000}"/>
    <cellStyle name="Input 2 5" xfId="535" xr:uid="{00000000-0005-0000-0000-000011020000}"/>
    <cellStyle name="Input 2 6" xfId="536" xr:uid="{00000000-0005-0000-0000-000012020000}"/>
    <cellStyle name="Koblet celle 2" xfId="537" xr:uid="{00000000-0005-0000-0000-000013020000}"/>
    <cellStyle name="Komma" xfId="1" builtinId="3"/>
    <cellStyle name="Komma 2" xfId="538" xr:uid="{00000000-0005-0000-0000-000015020000}"/>
    <cellStyle name="Komma 2 2" xfId="539" xr:uid="{00000000-0005-0000-0000-000016020000}"/>
    <cellStyle name="Komma 2 2 2" xfId="540" xr:uid="{00000000-0005-0000-0000-000017020000}"/>
    <cellStyle name="Komma 2 2 3" xfId="541" xr:uid="{00000000-0005-0000-0000-000018020000}"/>
    <cellStyle name="Komma 2 3" xfId="542" xr:uid="{00000000-0005-0000-0000-000019020000}"/>
    <cellStyle name="Komma 3" xfId="543" xr:uid="{00000000-0005-0000-0000-00001A020000}"/>
    <cellStyle name="Komma 3 2" xfId="544" xr:uid="{00000000-0005-0000-0000-00001B020000}"/>
    <cellStyle name="Komma 3 2 2" xfId="545" xr:uid="{00000000-0005-0000-0000-00001C020000}"/>
    <cellStyle name="Komma 3 2 2 2" xfId="546" xr:uid="{00000000-0005-0000-0000-00001D020000}"/>
    <cellStyle name="Komma 3 2 2 2 2" xfId="547" xr:uid="{00000000-0005-0000-0000-00001E020000}"/>
    <cellStyle name="Komma 3 2 2 2 2 2" xfId="548" xr:uid="{00000000-0005-0000-0000-00001F020000}"/>
    <cellStyle name="Komma 3 2 2 2 2 2 2" xfId="549" xr:uid="{00000000-0005-0000-0000-000020020000}"/>
    <cellStyle name="Komma 3 2 2 2 2 3" xfId="550" xr:uid="{00000000-0005-0000-0000-000021020000}"/>
    <cellStyle name="Komma 3 2 2 2 2 4" xfId="551" xr:uid="{00000000-0005-0000-0000-000022020000}"/>
    <cellStyle name="Komma 3 2 2 2 3" xfId="552" xr:uid="{00000000-0005-0000-0000-000023020000}"/>
    <cellStyle name="Komma 3 2 2 2 3 2" xfId="553" xr:uid="{00000000-0005-0000-0000-000024020000}"/>
    <cellStyle name="Komma 3 2 2 2 4" xfId="554" xr:uid="{00000000-0005-0000-0000-000025020000}"/>
    <cellStyle name="Komma 3 2 2 2 5" xfId="555" xr:uid="{00000000-0005-0000-0000-000026020000}"/>
    <cellStyle name="Komma 3 2 2 3" xfId="556" xr:uid="{00000000-0005-0000-0000-000027020000}"/>
    <cellStyle name="Komma 3 2 2 3 2" xfId="557" xr:uid="{00000000-0005-0000-0000-000028020000}"/>
    <cellStyle name="Komma 3 2 2 3 2 2" xfId="558" xr:uid="{00000000-0005-0000-0000-000029020000}"/>
    <cellStyle name="Komma 3 2 2 3 3" xfId="559" xr:uid="{00000000-0005-0000-0000-00002A020000}"/>
    <cellStyle name="Komma 3 2 2 3 4" xfId="560" xr:uid="{00000000-0005-0000-0000-00002B020000}"/>
    <cellStyle name="Komma 3 2 2 4" xfId="561" xr:uid="{00000000-0005-0000-0000-00002C020000}"/>
    <cellStyle name="Komma 3 2 2 4 2" xfId="562" xr:uid="{00000000-0005-0000-0000-00002D020000}"/>
    <cellStyle name="Komma 3 2 2 5" xfId="563" xr:uid="{00000000-0005-0000-0000-00002E020000}"/>
    <cellStyle name="Komma 3 2 2 6" xfId="564" xr:uid="{00000000-0005-0000-0000-00002F020000}"/>
    <cellStyle name="Komma 3 2 3" xfId="565" xr:uid="{00000000-0005-0000-0000-000030020000}"/>
    <cellStyle name="Komma 3 2 3 2" xfId="566" xr:uid="{00000000-0005-0000-0000-000031020000}"/>
    <cellStyle name="Komma 3 2 3 2 2" xfId="567" xr:uid="{00000000-0005-0000-0000-000032020000}"/>
    <cellStyle name="Komma 3 2 3 2 2 2" xfId="568" xr:uid="{00000000-0005-0000-0000-000033020000}"/>
    <cellStyle name="Komma 3 2 3 2 3" xfId="569" xr:uid="{00000000-0005-0000-0000-000034020000}"/>
    <cellStyle name="Komma 3 2 3 2 4" xfId="570" xr:uid="{00000000-0005-0000-0000-000035020000}"/>
    <cellStyle name="Komma 3 2 3 3" xfId="571" xr:uid="{00000000-0005-0000-0000-000036020000}"/>
    <cellStyle name="Komma 3 2 3 3 2" xfId="572" xr:uid="{00000000-0005-0000-0000-000037020000}"/>
    <cellStyle name="Komma 3 2 3 4" xfId="573" xr:uid="{00000000-0005-0000-0000-000038020000}"/>
    <cellStyle name="Komma 3 2 3 5" xfId="574" xr:uid="{00000000-0005-0000-0000-000039020000}"/>
    <cellStyle name="Komma 3 2 4" xfId="575" xr:uid="{00000000-0005-0000-0000-00003A020000}"/>
    <cellStyle name="Komma 3 2 4 2" xfId="576" xr:uid="{00000000-0005-0000-0000-00003B020000}"/>
    <cellStyle name="Komma 3 2 4 2 2" xfId="577" xr:uid="{00000000-0005-0000-0000-00003C020000}"/>
    <cellStyle name="Komma 3 2 4 3" xfId="578" xr:uid="{00000000-0005-0000-0000-00003D020000}"/>
    <cellStyle name="Komma 3 2 4 4" xfId="579" xr:uid="{00000000-0005-0000-0000-00003E020000}"/>
    <cellStyle name="Komma 3 2 5" xfId="580" xr:uid="{00000000-0005-0000-0000-00003F020000}"/>
    <cellStyle name="Komma 3 2 5 2" xfId="581" xr:uid="{00000000-0005-0000-0000-000040020000}"/>
    <cellStyle name="Komma 3 2 6" xfId="582" xr:uid="{00000000-0005-0000-0000-000041020000}"/>
    <cellStyle name="Komma 3 2 7" xfId="583" xr:uid="{00000000-0005-0000-0000-000042020000}"/>
    <cellStyle name="Komma 3 3" xfId="584" xr:uid="{00000000-0005-0000-0000-000043020000}"/>
    <cellStyle name="Komma 3 3 2" xfId="585" xr:uid="{00000000-0005-0000-0000-000044020000}"/>
    <cellStyle name="Komma 3 3 2 2" xfId="586" xr:uid="{00000000-0005-0000-0000-000045020000}"/>
    <cellStyle name="Komma 3 3 2 2 2" xfId="587" xr:uid="{00000000-0005-0000-0000-000046020000}"/>
    <cellStyle name="Komma 3 3 2 2 2 2" xfId="588" xr:uid="{00000000-0005-0000-0000-000047020000}"/>
    <cellStyle name="Komma 3 3 2 2 3" xfId="589" xr:uid="{00000000-0005-0000-0000-000048020000}"/>
    <cellStyle name="Komma 3 3 2 2 4" xfId="590" xr:uid="{00000000-0005-0000-0000-000049020000}"/>
    <cellStyle name="Komma 3 3 2 3" xfId="591" xr:uid="{00000000-0005-0000-0000-00004A020000}"/>
    <cellStyle name="Komma 3 3 2 3 2" xfId="592" xr:uid="{00000000-0005-0000-0000-00004B020000}"/>
    <cellStyle name="Komma 3 3 2 4" xfId="593" xr:uid="{00000000-0005-0000-0000-00004C020000}"/>
    <cellStyle name="Komma 3 3 2 5" xfId="594" xr:uid="{00000000-0005-0000-0000-00004D020000}"/>
    <cellStyle name="Komma 3 3 3" xfId="595" xr:uid="{00000000-0005-0000-0000-00004E020000}"/>
    <cellStyle name="Komma 3 3 3 2" xfId="596" xr:uid="{00000000-0005-0000-0000-00004F020000}"/>
    <cellStyle name="Komma 3 3 3 2 2" xfId="597" xr:uid="{00000000-0005-0000-0000-000050020000}"/>
    <cellStyle name="Komma 3 3 3 3" xfId="598" xr:uid="{00000000-0005-0000-0000-000051020000}"/>
    <cellStyle name="Komma 3 3 3 4" xfId="599" xr:uid="{00000000-0005-0000-0000-000052020000}"/>
    <cellStyle name="Komma 3 3 4" xfId="600" xr:uid="{00000000-0005-0000-0000-000053020000}"/>
    <cellStyle name="Komma 3 3 4 2" xfId="601" xr:uid="{00000000-0005-0000-0000-000054020000}"/>
    <cellStyle name="Komma 3 3 5" xfId="602" xr:uid="{00000000-0005-0000-0000-000055020000}"/>
    <cellStyle name="Komma 3 3 6" xfId="603" xr:uid="{00000000-0005-0000-0000-000056020000}"/>
    <cellStyle name="Komma 3 4" xfId="604" xr:uid="{00000000-0005-0000-0000-000057020000}"/>
    <cellStyle name="Komma 3 4 2" xfId="605" xr:uid="{00000000-0005-0000-0000-000058020000}"/>
    <cellStyle name="Komma 3 4 2 2" xfId="606" xr:uid="{00000000-0005-0000-0000-000059020000}"/>
    <cellStyle name="Komma 3 4 2 2 2" xfId="607" xr:uid="{00000000-0005-0000-0000-00005A020000}"/>
    <cellStyle name="Komma 3 4 2 3" xfId="608" xr:uid="{00000000-0005-0000-0000-00005B020000}"/>
    <cellStyle name="Komma 3 4 2 4" xfId="609" xr:uid="{00000000-0005-0000-0000-00005C020000}"/>
    <cellStyle name="Komma 3 4 3" xfId="610" xr:uid="{00000000-0005-0000-0000-00005D020000}"/>
    <cellStyle name="Komma 3 4 3 2" xfId="611" xr:uid="{00000000-0005-0000-0000-00005E020000}"/>
    <cellStyle name="Komma 3 4 4" xfId="612" xr:uid="{00000000-0005-0000-0000-00005F020000}"/>
    <cellStyle name="Komma 3 4 5" xfId="613" xr:uid="{00000000-0005-0000-0000-000060020000}"/>
    <cellStyle name="Komma 3 5" xfId="614" xr:uid="{00000000-0005-0000-0000-000061020000}"/>
    <cellStyle name="Komma 3 5 2" xfId="615" xr:uid="{00000000-0005-0000-0000-000062020000}"/>
    <cellStyle name="Komma 3 5 2 2" xfId="616" xr:uid="{00000000-0005-0000-0000-000063020000}"/>
    <cellStyle name="Komma 3 5 3" xfId="617" xr:uid="{00000000-0005-0000-0000-000064020000}"/>
    <cellStyle name="Komma 3 5 4" xfId="618" xr:uid="{00000000-0005-0000-0000-000065020000}"/>
    <cellStyle name="Komma 3 6" xfId="619" xr:uid="{00000000-0005-0000-0000-000066020000}"/>
    <cellStyle name="Komma 3 6 2" xfId="620" xr:uid="{00000000-0005-0000-0000-000067020000}"/>
    <cellStyle name="Komma 3 7" xfId="621" xr:uid="{00000000-0005-0000-0000-000068020000}"/>
    <cellStyle name="Komma 3 8" xfId="622" xr:uid="{00000000-0005-0000-0000-000069020000}"/>
    <cellStyle name="Komma 4" xfId="623" xr:uid="{00000000-0005-0000-0000-00006A020000}"/>
    <cellStyle name="Komma 4 10" xfId="624" xr:uid="{00000000-0005-0000-0000-00006B020000}"/>
    <cellStyle name="Komma 4 11" xfId="625" xr:uid="{00000000-0005-0000-0000-00006C020000}"/>
    <cellStyle name="Komma 4 2" xfId="626" xr:uid="{00000000-0005-0000-0000-00006D020000}"/>
    <cellStyle name="Komma 4 2 2" xfId="627" xr:uid="{00000000-0005-0000-0000-00006E020000}"/>
    <cellStyle name="Komma 4 2 2 2" xfId="628" xr:uid="{00000000-0005-0000-0000-00006F020000}"/>
    <cellStyle name="Komma 4 2 2 2 2" xfId="629" xr:uid="{00000000-0005-0000-0000-000070020000}"/>
    <cellStyle name="Komma 4 2 2 2 2 2" xfId="630" xr:uid="{00000000-0005-0000-0000-000071020000}"/>
    <cellStyle name="Komma 4 2 2 2 3" xfId="631" xr:uid="{00000000-0005-0000-0000-000072020000}"/>
    <cellStyle name="Komma 4 2 2 2 4" xfId="632" xr:uid="{00000000-0005-0000-0000-000073020000}"/>
    <cellStyle name="Komma 4 2 2 3" xfId="633" xr:uid="{00000000-0005-0000-0000-000074020000}"/>
    <cellStyle name="Komma 4 2 2 3 2" xfId="634" xr:uid="{00000000-0005-0000-0000-000075020000}"/>
    <cellStyle name="Komma 4 2 2 4" xfId="635" xr:uid="{00000000-0005-0000-0000-000076020000}"/>
    <cellStyle name="Komma 4 2 2 5" xfId="636" xr:uid="{00000000-0005-0000-0000-000077020000}"/>
    <cellStyle name="Komma 4 2 3" xfId="637" xr:uid="{00000000-0005-0000-0000-000078020000}"/>
    <cellStyle name="Komma 4 2 3 2" xfId="638" xr:uid="{00000000-0005-0000-0000-000079020000}"/>
    <cellStyle name="Komma 4 2 3 2 2" xfId="639" xr:uid="{00000000-0005-0000-0000-00007A020000}"/>
    <cellStyle name="Komma 4 2 3 3" xfId="640" xr:uid="{00000000-0005-0000-0000-00007B020000}"/>
    <cellStyle name="Komma 4 2 3 4" xfId="641" xr:uid="{00000000-0005-0000-0000-00007C020000}"/>
    <cellStyle name="Komma 4 2 4" xfId="642" xr:uid="{00000000-0005-0000-0000-00007D020000}"/>
    <cellStyle name="Komma 4 2 4 2" xfId="643" xr:uid="{00000000-0005-0000-0000-00007E020000}"/>
    <cellStyle name="Komma 4 2 5" xfId="644" xr:uid="{00000000-0005-0000-0000-00007F020000}"/>
    <cellStyle name="Komma 4 2 6" xfId="645" xr:uid="{00000000-0005-0000-0000-000080020000}"/>
    <cellStyle name="Komma 4 3" xfId="646" xr:uid="{00000000-0005-0000-0000-000081020000}"/>
    <cellStyle name="Komma 4 3 2" xfId="647" xr:uid="{00000000-0005-0000-0000-000082020000}"/>
    <cellStyle name="Komma 4 3 2 2" xfId="648" xr:uid="{00000000-0005-0000-0000-000083020000}"/>
    <cellStyle name="Komma 4 3 2 2 2" xfId="649" xr:uid="{00000000-0005-0000-0000-000084020000}"/>
    <cellStyle name="Komma 4 3 2 3" xfId="650" xr:uid="{00000000-0005-0000-0000-000085020000}"/>
    <cellStyle name="Komma 4 3 2 4" xfId="651" xr:uid="{00000000-0005-0000-0000-000086020000}"/>
    <cellStyle name="Komma 4 3 3" xfId="652" xr:uid="{00000000-0005-0000-0000-000087020000}"/>
    <cellStyle name="Komma 4 3 3 2" xfId="653" xr:uid="{00000000-0005-0000-0000-000088020000}"/>
    <cellStyle name="Komma 4 3 4" xfId="654" xr:uid="{00000000-0005-0000-0000-000089020000}"/>
    <cellStyle name="Komma 4 3 5" xfId="655" xr:uid="{00000000-0005-0000-0000-00008A020000}"/>
    <cellStyle name="Komma 4 4" xfId="656" xr:uid="{00000000-0005-0000-0000-00008B020000}"/>
    <cellStyle name="Komma 4 4 2" xfId="657" xr:uid="{00000000-0005-0000-0000-00008C020000}"/>
    <cellStyle name="Komma 4 4 2 2" xfId="658" xr:uid="{00000000-0005-0000-0000-00008D020000}"/>
    <cellStyle name="Komma 4 4 2 2 2" xfId="659" xr:uid="{00000000-0005-0000-0000-00008E020000}"/>
    <cellStyle name="Komma 4 4 2 3" xfId="660" xr:uid="{00000000-0005-0000-0000-00008F020000}"/>
    <cellStyle name="Komma 4 4 2 4" xfId="661" xr:uid="{00000000-0005-0000-0000-000090020000}"/>
    <cellStyle name="Komma 4 4 3" xfId="662" xr:uid="{00000000-0005-0000-0000-000091020000}"/>
    <cellStyle name="Komma 4 4 3 2" xfId="663" xr:uid="{00000000-0005-0000-0000-000092020000}"/>
    <cellStyle name="Komma 4 4 4" xfId="664" xr:uid="{00000000-0005-0000-0000-000093020000}"/>
    <cellStyle name="Komma 4 4 5" xfId="665" xr:uid="{00000000-0005-0000-0000-000094020000}"/>
    <cellStyle name="Komma 4 5" xfId="666" xr:uid="{00000000-0005-0000-0000-000095020000}"/>
    <cellStyle name="Komma 4 5 2" xfId="667" xr:uid="{00000000-0005-0000-0000-000096020000}"/>
    <cellStyle name="Komma 4 5 2 2" xfId="668" xr:uid="{00000000-0005-0000-0000-000097020000}"/>
    <cellStyle name="Komma 4 5 2 2 2" xfId="669" xr:uid="{00000000-0005-0000-0000-000098020000}"/>
    <cellStyle name="Komma 4 5 2 3" xfId="670" xr:uid="{00000000-0005-0000-0000-000099020000}"/>
    <cellStyle name="Komma 4 5 2 4" xfId="671" xr:uid="{00000000-0005-0000-0000-00009A020000}"/>
    <cellStyle name="Komma 4 5 3" xfId="672" xr:uid="{00000000-0005-0000-0000-00009B020000}"/>
    <cellStyle name="Komma 4 5 3 2" xfId="673" xr:uid="{00000000-0005-0000-0000-00009C020000}"/>
    <cellStyle name="Komma 4 5 4" xfId="674" xr:uid="{00000000-0005-0000-0000-00009D020000}"/>
    <cellStyle name="Komma 4 5 5" xfId="675" xr:uid="{00000000-0005-0000-0000-00009E020000}"/>
    <cellStyle name="Komma 4 6" xfId="676" xr:uid="{00000000-0005-0000-0000-00009F020000}"/>
    <cellStyle name="Komma 4 6 2" xfId="677" xr:uid="{00000000-0005-0000-0000-0000A0020000}"/>
    <cellStyle name="Komma 4 6 2 2" xfId="678" xr:uid="{00000000-0005-0000-0000-0000A1020000}"/>
    <cellStyle name="Komma 4 6 2 2 2" xfId="679" xr:uid="{00000000-0005-0000-0000-0000A2020000}"/>
    <cellStyle name="Komma 4 6 2 3" xfId="680" xr:uid="{00000000-0005-0000-0000-0000A3020000}"/>
    <cellStyle name="Komma 4 6 2 4" xfId="681" xr:uid="{00000000-0005-0000-0000-0000A4020000}"/>
    <cellStyle name="Komma 4 6 3" xfId="682" xr:uid="{00000000-0005-0000-0000-0000A5020000}"/>
    <cellStyle name="Komma 4 6 3 2" xfId="683" xr:uid="{00000000-0005-0000-0000-0000A6020000}"/>
    <cellStyle name="Komma 4 6 4" xfId="684" xr:uid="{00000000-0005-0000-0000-0000A7020000}"/>
    <cellStyle name="Komma 4 6 5" xfId="685" xr:uid="{00000000-0005-0000-0000-0000A8020000}"/>
    <cellStyle name="Komma 4 7" xfId="686" xr:uid="{00000000-0005-0000-0000-0000A9020000}"/>
    <cellStyle name="Komma 4 7 2" xfId="687" xr:uid="{00000000-0005-0000-0000-0000AA020000}"/>
    <cellStyle name="Komma 4 7 2 2" xfId="688" xr:uid="{00000000-0005-0000-0000-0000AB020000}"/>
    <cellStyle name="Komma 4 7 2 2 2" xfId="689" xr:uid="{00000000-0005-0000-0000-0000AC020000}"/>
    <cellStyle name="Komma 4 7 2 3" xfId="690" xr:uid="{00000000-0005-0000-0000-0000AD020000}"/>
    <cellStyle name="Komma 4 7 2 4" xfId="691" xr:uid="{00000000-0005-0000-0000-0000AE020000}"/>
    <cellStyle name="Komma 4 7 3" xfId="692" xr:uid="{00000000-0005-0000-0000-0000AF020000}"/>
    <cellStyle name="Komma 4 7 3 2" xfId="693" xr:uid="{00000000-0005-0000-0000-0000B0020000}"/>
    <cellStyle name="Komma 4 7 4" xfId="694" xr:uid="{00000000-0005-0000-0000-0000B1020000}"/>
    <cellStyle name="Komma 4 7 5" xfId="695" xr:uid="{00000000-0005-0000-0000-0000B2020000}"/>
    <cellStyle name="Komma 4 8" xfId="696" xr:uid="{00000000-0005-0000-0000-0000B3020000}"/>
    <cellStyle name="Komma 4 8 2" xfId="697" xr:uid="{00000000-0005-0000-0000-0000B4020000}"/>
    <cellStyle name="Komma 4 8 2 2" xfId="698" xr:uid="{00000000-0005-0000-0000-0000B5020000}"/>
    <cellStyle name="Komma 4 8 3" xfId="699" xr:uid="{00000000-0005-0000-0000-0000B6020000}"/>
    <cellStyle name="Komma 4 8 4" xfId="700" xr:uid="{00000000-0005-0000-0000-0000B7020000}"/>
    <cellStyle name="Komma 4 9" xfId="701" xr:uid="{00000000-0005-0000-0000-0000B8020000}"/>
    <cellStyle name="Komma 4 9 2" xfId="702" xr:uid="{00000000-0005-0000-0000-0000B9020000}"/>
    <cellStyle name="Kontrollcelle 2" xfId="703" xr:uid="{00000000-0005-0000-0000-0000BA020000}"/>
    <cellStyle name="Linked Cell" xfId="704" xr:uid="{00000000-0005-0000-0000-0000BB020000}"/>
    <cellStyle name="Merknad 2" xfId="705" xr:uid="{00000000-0005-0000-0000-0000BC020000}"/>
    <cellStyle name="Merknad 2 2" xfId="706" xr:uid="{00000000-0005-0000-0000-0000BD020000}"/>
    <cellStyle name="Merknad 2 2 2" xfId="707" xr:uid="{00000000-0005-0000-0000-0000BE020000}"/>
    <cellStyle name="Merknad 2 2 2 2" xfId="708" xr:uid="{00000000-0005-0000-0000-0000BF020000}"/>
    <cellStyle name="Merknad 2 2 2 2 2" xfId="709" xr:uid="{00000000-0005-0000-0000-0000C0020000}"/>
    <cellStyle name="Merknad 2 2 2 2 3" xfId="710" xr:uid="{00000000-0005-0000-0000-0000C1020000}"/>
    <cellStyle name="Merknad 2 2 2 3" xfId="711" xr:uid="{00000000-0005-0000-0000-0000C2020000}"/>
    <cellStyle name="Merknad 2 2 2 3 2" xfId="712" xr:uid="{00000000-0005-0000-0000-0000C3020000}"/>
    <cellStyle name="Merknad 2 2 2 3 3" xfId="713" xr:uid="{00000000-0005-0000-0000-0000C4020000}"/>
    <cellStyle name="Merknad 2 2 2 4" xfId="714" xr:uid="{00000000-0005-0000-0000-0000C5020000}"/>
    <cellStyle name="Merknad 2 2 2 5" xfId="715" xr:uid="{00000000-0005-0000-0000-0000C6020000}"/>
    <cellStyle name="Merknad 2 2 2 6" xfId="716" xr:uid="{00000000-0005-0000-0000-0000C7020000}"/>
    <cellStyle name="Merknad 2 3" xfId="717" xr:uid="{00000000-0005-0000-0000-0000C8020000}"/>
    <cellStyle name="Merknad 2 3 2" xfId="718" xr:uid="{00000000-0005-0000-0000-0000C9020000}"/>
    <cellStyle name="Merknad 2 3 2 2" xfId="719" xr:uid="{00000000-0005-0000-0000-0000CA020000}"/>
    <cellStyle name="Merknad 2 3 2 3" xfId="720" xr:uid="{00000000-0005-0000-0000-0000CB020000}"/>
    <cellStyle name="Merknad 2 3 3" xfId="721" xr:uid="{00000000-0005-0000-0000-0000CC020000}"/>
    <cellStyle name="Merknad 2 3 3 2" xfId="722" xr:uid="{00000000-0005-0000-0000-0000CD020000}"/>
    <cellStyle name="Merknad 2 3 3 3" xfId="723" xr:uid="{00000000-0005-0000-0000-0000CE020000}"/>
    <cellStyle name="Merknad 2 3 4" xfId="724" xr:uid="{00000000-0005-0000-0000-0000CF020000}"/>
    <cellStyle name="Merknad 2 3 5" xfId="725" xr:uid="{00000000-0005-0000-0000-0000D0020000}"/>
    <cellStyle name="Merknad 2 3 6" xfId="726" xr:uid="{00000000-0005-0000-0000-0000D1020000}"/>
    <cellStyle name="Neutral" xfId="727" xr:uid="{00000000-0005-0000-0000-0000D2020000}"/>
    <cellStyle name="Normal" xfId="0" builtinId="0"/>
    <cellStyle name="Normal 10" xfId="729" xr:uid="{00000000-0005-0000-0000-0000D4020000}"/>
    <cellStyle name="Normal 10 2" xfId="730" xr:uid="{00000000-0005-0000-0000-0000D5020000}"/>
    <cellStyle name="Normal 10 2 2" xfId="731" xr:uid="{00000000-0005-0000-0000-0000D6020000}"/>
    <cellStyle name="Normal 2" xfId="2" xr:uid="{00000000-0005-0000-0000-0000D7020000}"/>
    <cellStyle name="Normal 2 2" xfId="732" xr:uid="{00000000-0005-0000-0000-0000D8020000}"/>
    <cellStyle name="Normal 2 3" xfId="733" xr:uid="{00000000-0005-0000-0000-0000D9020000}"/>
    <cellStyle name="Normal 2 3 2" xfId="734" xr:uid="{00000000-0005-0000-0000-0000DA020000}"/>
    <cellStyle name="Normal 2 3 2 2" xfId="735" xr:uid="{00000000-0005-0000-0000-0000DB020000}"/>
    <cellStyle name="Normal 2 3 2 2 2" xfId="736" xr:uid="{00000000-0005-0000-0000-0000DC020000}"/>
    <cellStyle name="Normal 2 3 2 2 2 2" xfId="737" xr:uid="{00000000-0005-0000-0000-0000DD020000}"/>
    <cellStyle name="Normal 2 3 2 2 2 2 2" xfId="738" xr:uid="{00000000-0005-0000-0000-0000DE020000}"/>
    <cellStyle name="Normal 2 3 2 2 2 2 2 2" xfId="739" xr:uid="{00000000-0005-0000-0000-0000DF020000}"/>
    <cellStyle name="Normal 2 3 2 2 2 2 3" xfId="740" xr:uid="{00000000-0005-0000-0000-0000E0020000}"/>
    <cellStyle name="Normal 2 3 2 2 2 2 4" xfId="741" xr:uid="{00000000-0005-0000-0000-0000E1020000}"/>
    <cellStyle name="Normal 2 3 2 2 2 3" xfId="742" xr:uid="{00000000-0005-0000-0000-0000E2020000}"/>
    <cellStyle name="Normal 2 3 2 2 2 3 2" xfId="743" xr:uid="{00000000-0005-0000-0000-0000E3020000}"/>
    <cellStyle name="Normal 2 3 2 2 2 4" xfId="744" xr:uid="{00000000-0005-0000-0000-0000E4020000}"/>
    <cellStyle name="Normal 2 3 2 2 2 5" xfId="745" xr:uid="{00000000-0005-0000-0000-0000E5020000}"/>
    <cellStyle name="Normal 2 3 2 2 3" xfId="746" xr:uid="{00000000-0005-0000-0000-0000E6020000}"/>
    <cellStyle name="Normal 2 3 2 2 3 2" xfId="747" xr:uid="{00000000-0005-0000-0000-0000E7020000}"/>
    <cellStyle name="Normal 2 3 2 2 3 2 2" xfId="748" xr:uid="{00000000-0005-0000-0000-0000E8020000}"/>
    <cellStyle name="Normal 2 3 2 2 3 3" xfId="749" xr:uid="{00000000-0005-0000-0000-0000E9020000}"/>
    <cellStyle name="Normal 2 3 2 2 3 4" xfId="750" xr:uid="{00000000-0005-0000-0000-0000EA020000}"/>
    <cellStyle name="Normal 2 3 2 2 4" xfId="751" xr:uid="{00000000-0005-0000-0000-0000EB020000}"/>
    <cellStyle name="Normal 2 3 2 2 4 2" xfId="752" xr:uid="{00000000-0005-0000-0000-0000EC020000}"/>
    <cellStyle name="Normal 2 3 2 2 5" xfId="753" xr:uid="{00000000-0005-0000-0000-0000ED020000}"/>
    <cellStyle name="Normal 2 3 2 2 6" xfId="754" xr:uid="{00000000-0005-0000-0000-0000EE020000}"/>
    <cellStyle name="Normal 2 3 2 3" xfId="755" xr:uid="{00000000-0005-0000-0000-0000EF020000}"/>
    <cellStyle name="Normal 2 3 2 3 2" xfId="756" xr:uid="{00000000-0005-0000-0000-0000F0020000}"/>
    <cellStyle name="Normal 2 3 2 3 2 2" xfId="757" xr:uid="{00000000-0005-0000-0000-0000F1020000}"/>
    <cellStyle name="Normal 2 3 2 3 2 2 2" xfId="758" xr:uid="{00000000-0005-0000-0000-0000F2020000}"/>
    <cellStyle name="Normal 2 3 2 3 2 3" xfId="759" xr:uid="{00000000-0005-0000-0000-0000F3020000}"/>
    <cellStyle name="Normal 2 3 2 3 2 4" xfId="760" xr:uid="{00000000-0005-0000-0000-0000F4020000}"/>
    <cellStyle name="Normal 2 3 2 3 3" xfId="761" xr:uid="{00000000-0005-0000-0000-0000F5020000}"/>
    <cellStyle name="Normal 2 3 2 3 3 2" xfId="762" xr:uid="{00000000-0005-0000-0000-0000F6020000}"/>
    <cellStyle name="Normal 2 3 2 3 4" xfId="763" xr:uid="{00000000-0005-0000-0000-0000F7020000}"/>
    <cellStyle name="Normal 2 3 2 3 5" xfId="764" xr:uid="{00000000-0005-0000-0000-0000F8020000}"/>
    <cellStyle name="Normal 2 3 2 4" xfId="765" xr:uid="{00000000-0005-0000-0000-0000F9020000}"/>
    <cellStyle name="Normal 2 3 2 4 2" xfId="766" xr:uid="{00000000-0005-0000-0000-0000FA020000}"/>
    <cellStyle name="Normal 2 3 2 4 2 2" xfId="767" xr:uid="{00000000-0005-0000-0000-0000FB020000}"/>
    <cellStyle name="Normal 2 3 2 4 3" xfId="768" xr:uid="{00000000-0005-0000-0000-0000FC020000}"/>
    <cellStyle name="Normal 2 3 2 4 4" xfId="769" xr:uid="{00000000-0005-0000-0000-0000FD020000}"/>
    <cellStyle name="Normal 2 3 2 5" xfId="770" xr:uid="{00000000-0005-0000-0000-0000FE020000}"/>
    <cellStyle name="Normal 2 3 2 5 2" xfId="771" xr:uid="{00000000-0005-0000-0000-0000FF020000}"/>
    <cellStyle name="Normal 2 3 2 6" xfId="772" xr:uid="{00000000-0005-0000-0000-000000030000}"/>
    <cellStyle name="Normal 2 3 2 7" xfId="773" xr:uid="{00000000-0005-0000-0000-000001030000}"/>
    <cellStyle name="Normal 2 3 3" xfId="774" xr:uid="{00000000-0005-0000-0000-000002030000}"/>
    <cellStyle name="Normal 2 3 3 2" xfId="775" xr:uid="{00000000-0005-0000-0000-000003030000}"/>
    <cellStyle name="Normal 2 3 3 2 2" xfId="776" xr:uid="{00000000-0005-0000-0000-000004030000}"/>
    <cellStyle name="Normal 2 3 3 2 2 2" xfId="777" xr:uid="{00000000-0005-0000-0000-000005030000}"/>
    <cellStyle name="Normal 2 3 3 2 2 2 2" xfId="778" xr:uid="{00000000-0005-0000-0000-000006030000}"/>
    <cellStyle name="Normal 2 3 3 2 2 3" xfId="779" xr:uid="{00000000-0005-0000-0000-000007030000}"/>
    <cellStyle name="Normal 2 3 3 2 2 4" xfId="780" xr:uid="{00000000-0005-0000-0000-000008030000}"/>
    <cellStyle name="Normal 2 3 3 2 3" xfId="781" xr:uid="{00000000-0005-0000-0000-000009030000}"/>
    <cellStyle name="Normal 2 3 3 2 3 2" xfId="782" xr:uid="{00000000-0005-0000-0000-00000A030000}"/>
    <cellStyle name="Normal 2 3 3 2 4" xfId="783" xr:uid="{00000000-0005-0000-0000-00000B030000}"/>
    <cellStyle name="Normal 2 3 3 2 5" xfId="784" xr:uid="{00000000-0005-0000-0000-00000C030000}"/>
    <cellStyle name="Normal 2 3 3 3" xfId="785" xr:uid="{00000000-0005-0000-0000-00000D030000}"/>
    <cellStyle name="Normal 2 3 3 3 2" xfId="786" xr:uid="{00000000-0005-0000-0000-00000E030000}"/>
    <cellStyle name="Normal 2 3 3 3 2 2" xfId="787" xr:uid="{00000000-0005-0000-0000-00000F030000}"/>
    <cellStyle name="Normal 2 3 3 3 3" xfId="788" xr:uid="{00000000-0005-0000-0000-000010030000}"/>
    <cellStyle name="Normal 2 3 3 3 4" xfId="789" xr:uid="{00000000-0005-0000-0000-000011030000}"/>
    <cellStyle name="Normal 2 3 3 4" xfId="790" xr:uid="{00000000-0005-0000-0000-000012030000}"/>
    <cellStyle name="Normal 2 3 3 4 2" xfId="791" xr:uid="{00000000-0005-0000-0000-000013030000}"/>
    <cellStyle name="Normal 2 3 3 5" xfId="792" xr:uid="{00000000-0005-0000-0000-000014030000}"/>
    <cellStyle name="Normal 2 3 3 6" xfId="793" xr:uid="{00000000-0005-0000-0000-000015030000}"/>
    <cellStyle name="Normal 2 3 4" xfId="794" xr:uid="{00000000-0005-0000-0000-000016030000}"/>
    <cellStyle name="Normal 2 3 4 2" xfId="795" xr:uid="{00000000-0005-0000-0000-000017030000}"/>
    <cellStyle name="Normal 2 3 4 2 2" xfId="796" xr:uid="{00000000-0005-0000-0000-000018030000}"/>
    <cellStyle name="Normal 2 3 4 2 2 2" xfId="797" xr:uid="{00000000-0005-0000-0000-000019030000}"/>
    <cellStyle name="Normal 2 3 4 2 3" xfId="798" xr:uid="{00000000-0005-0000-0000-00001A030000}"/>
    <cellStyle name="Normal 2 3 4 2 4" xfId="799" xr:uid="{00000000-0005-0000-0000-00001B030000}"/>
    <cellStyle name="Normal 2 3 4 3" xfId="800" xr:uid="{00000000-0005-0000-0000-00001C030000}"/>
    <cellStyle name="Normal 2 3 4 3 2" xfId="801" xr:uid="{00000000-0005-0000-0000-00001D030000}"/>
    <cellStyle name="Normal 2 3 4 4" xfId="802" xr:uid="{00000000-0005-0000-0000-00001E030000}"/>
    <cellStyle name="Normal 2 3 4 5" xfId="803" xr:uid="{00000000-0005-0000-0000-00001F030000}"/>
    <cellStyle name="Normal 2 3 5" xfId="804" xr:uid="{00000000-0005-0000-0000-000020030000}"/>
    <cellStyle name="Normal 2 3 5 2" xfId="805" xr:uid="{00000000-0005-0000-0000-000021030000}"/>
    <cellStyle name="Normal 2 3 5 2 2" xfId="806" xr:uid="{00000000-0005-0000-0000-000022030000}"/>
    <cellStyle name="Normal 2 3 5 3" xfId="807" xr:uid="{00000000-0005-0000-0000-000023030000}"/>
    <cellStyle name="Normal 2 3 5 4" xfId="808" xr:uid="{00000000-0005-0000-0000-000024030000}"/>
    <cellStyle name="Normal 2 3 6" xfId="809" xr:uid="{00000000-0005-0000-0000-000025030000}"/>
    <cellStyle name="Normal 2 3 6 2" xfId="810" xr:uid="{00000000-0005-0000-0000-000026030000}"/>
    <cellStyle name="Normal 2 3 7" xfId="811" xr:uid="{00000000-0005-0000-0000-000027030000}"/>
    <cellStyle name="Normal 2 3 8" xfId="812" xr:uid="{00000000-0005-0000-0000-000028030000}"/>
    <cellStyle name="Normal 2 4" xfId="813" xr:uid="{00000000-0005-0000-0000-000029030000}"/>
    <cellStyle name="Normal 2 4 10" xfId="814" xr:uid="{00000000-0005-0000-0000-00002A030000}"/>
    <cellStyle name="Normal 2 4 11" xfId="815" xr:uid="{00000000-0005-0000-0000-00002B030000}"/>
    <cellStyle name="Normal 2 4 2" xfId="816" xr:uid="{00000000-0005-0000-0000-00002C030000}"/>
    <cellStyle name="Normal 2 4 2 2" xfId="817" xr:uid="{00000000-0005-0000-0000-00002D030000}"/>
    <cellStyle name="Normal 2 4 2 2 2" xfId="818" xr:uid="{00000000-0005-0000-0000-00002E030000}"/>
    <cellStyle name="Normal 2 4 2 2 2 2" xfId="819" xr:uid="{00000000-0005-0000-0000-00002F030000}"/>
    <cellStyle name="Normal 2 4 2 2 2 2 2" xfId="820" xr:uid="{00000000-0005-0000-0000-000030030000}"/>
    <cellStyle name="Normal 2 4 2 2 2 2 2 2" xfId="821" xr:uid="{00000000-0005-0000-0000-000031030000}"/>
    <cellStyle name="Normal 2 4 2 2 2 2 3" xfId="822" xr:uid="{00000000-0005-0000-0000-000032030000}"/>
    <cellStyle name="Normal 2 4 2 2 2 2 4" xfId="823" xr:uid="{00000000-0005-0000-0000-000033030000}"/>
    <cellStyle name="Normal 2 4 2 2 2 3" xfId="824" xr:uid="{00000000-0005-0000-0000-000034030000}"/>
    <cellStyle name="Normal 2 4 2 2 2 3 2" xfId="825" xr:uid="{00000000-0005-0000-0000-000035030000}"/>
    <cellStyle name="Normal 2 4 2 2 2 4" xfId="826" xr:uid="{00000000-0005-0000-0000-000036030000}"/>
    <cellStyle name="Normal 2 4 2 2 2 5" xfId="827" xr:uid="{00000000-0005-0000-0000-000037030000}"/>
    <cellStyle name="Normal 2 4 2 2 3" xfId="828" xr:uid="{00000000-0005-0000-0000-000038030000}"/>
    <cellStyle name="Normal 2 4 2 2 3 2" xfId="829" xr:uid="{00000000-0005-0000-0000-000039030000}"/>
    <cellStyle name="Normal 2 4 2 2 3 2 2" xfId="830" xr:uid="{00000000-0005-0000-0000-00003A030000}"/>
    <cellStyle name="Normal 2 4 2 2 3 3" xfId="831" xr:uid="{00000000-0005-0000-0000-00003B030000}"/>
    <cellStyle name="Normal 2 4 2 2 3 4" xfId="832" xr:uid="{00000000-0005-0000-0000-00003C030000}"/>
    <cellStyle name="Normal 2 4 2 2 4" xfId="833" xr:uid="{00000000-0005-0000-0000-00003D030000}"/>
    <cellStyle name="Normal 2 4 2 2 4 2" xfId="834" xr:uid="{00000000-0005-0000-0000-00003E030000}"/>
    <cellStyle name="Normal 2 4 2 2 5" xfId="835" xr:uid="{00000000-0005-0000-0000-00003F030000}"/>
    <cellStyle name="Normal 2 4 2 2 6" xfId="836" xr:uid="{00000000-0005-0000-0000-000040030000}"/>
    <cellStyle name="Normal 2 4 2 3" xfId="837" xr:uid="{00000000-0005-0000-0000-000041030000}"/>
    <cellStyle name="Normal 2 4 2 3 2" xfId="838" xr:uid="{00000000-0005-0000-0000-000042030000}"/>
    <cellStyle name="Normal 2 4 2 3 2 2" xfId="839" xr:uid="{00000000-0005-0000-0000-000043030000}"/>
    <cellStyle name="Normal 2 4 2 3 2 2 2" xfId="840" xr:uid="{00000000-0005-0000-0000-000044030000}"/>
    <cellStyle name="Normal 2 4 2 3 2 3" xfId="841" xr:uid="{00000000-0005-0000-0000-000045030000}"/>
    <cellStyle name="Normal 2 4 2 3 2 4" xfId="842" xr:uid="{00000000-0005-0000-0000-000046030000}"/>
    <cellStyle name="Normal 2 4 2 3 3" xfId="843" xr:uid="{00000000-0005-0000-0000-000047030000}"/>
    <cellStyle name="Normal 2 4 2 3 3 2" xfId="844" xr:uid="{00000000-0005-0000-0000-000048030000}"/>
    <cellStyle name="Normal 2 4 2 3 4" xfId="845" xr:uid="{00000000-0005-0000-0000-000049030000}"/>
    <cellStyle name="Normal 2 4 2 3 5" xfId="846" xr:uid="{00000000-0005-0000-0000-00004A030000}"/>
    <cellStyle name="Normal 2 4 2 4" xfId="847" xr:uid="{00000000-0005-0000-0000-00004B030000}"/>
    <cellStyle name="Normal 2 4 2 4 2" xfId="848" xr:uid="{00000000-0005-0000-0000-00004C030000}"/>
    <cellStyle name="Normal 2 4 2 4 2 2" xfId="849" xr:uid="{00000000-0005-0000-0000-00004D030000}"/>
    <cellStyle name="Normal 2 4 2 4 3" xfId="850" xr:uid="{00000000-0005-0000-0000-00004E030000}"/>
    <cellStyle name="Normal 2 4 2 4 4" xfId="851" xr:uid="{00000000-0005-0000-0000-00004F030000}"/>
    <cellStyle name="Normal 2 4 2 5" xfId="852" xr:uid="{00000000-0005-0000-0000-000050030000}"/>
    <cellStyle name="Normal 2 4 2 5 2" xfId="853" xr:uid="{00000000-0005-0000-0000-000051030000}"/>
    <cellStyle name="Normal 2 4 2 6" xfId="854" xr:uid="{00000000-0005-0000-0000-000052030000}"/>
    <cellStyle name="Normal 2 4 2 7" xfId="855" xr:uid="{00000000-0005-0000-0000-000053030000}"/>
    <cellStyle name="Normal 2 4 3" xfId="856" xr:uid="{00000000-0005-0000-0000-000054030000}"/>
    <cellStyle name="Normal 2 4 3 2" xfId="857" xr:uid="{00000000-0005-0000-0000-000055030000}"/>
    <cellStyle name="Normal 2 4 3 2 2" xfId="858" xr:uid="{00000000-0005-0000-0000-000056030000}"/>
    <cellStyle name="Normal 2 4 3 2 2 2" xfId="859" xr:uid="{00000000-0005-0000-0000-000057030000}"/>
    <cellStyle name="Normal 2 4 3 2 2 2 2" xfId="860" xr:uid="{00000000-0005-0000-0000-000058030000}"/>
    <cellStyle name="Normal 2 4 3 2 2 3" xfId="861" xr:uid="{00000000-0005-0000-0000-000059030000}"/>
    <cellStyle name="Normal 2 4 3 2 2 4" xfId="862" xr:uid="{00000000-0005-0000-0000-00005A030000}"/>
    <cellStyle name="Normal 2 4 3 2 3" xfId="863" xr:uid="{00000000-0005-0000-0000-00005B030000}"/>
    <cellStyle name="Normal 2 4 3 2 3 2" xfId="864" xr:uid="{00000000-0005-0000-0000-00005C030000}"/>
    <cellStyle name="Normal 2 4 3 2 4" xfId="865" xr:uid="{00000000-0005-0000-0000-00005D030000}"/>
    <cellStyle name="Normal 2 4 3 2 5" xfId="866" xr:uid="{00000000-0005-0000-0000-00005E030000}"/>
    <cellStyle name="Normal 2 4 3 3" xfId="867" xr:uid="{00000000-0005-0000-0000-00005F030000}"/>
    <cellStyle name="Normal 2 4 3 3 2" xfId="868" xr:uid="{00000000-0005-0000-0000-000060030000}"/>
    <cellStyle name="Normal 2 4 3 3 2 2" xfId="869" xr:uid="{00000000-0005-0000-0000-000061030000}"/>
    <cellStyle name="Normal 2 4 3 3 3" xfId="870" xr:uid="{00000000-0005-0000-0000-000062030000}"/>
    <cellStyle name="Normal 2 4 3 3 4" xfId="871" xr:uid="{00000000-0005-0000-0000-000063030000}"/>
    <cellStyle name="Normal 2 4 3 4" xfId="872" xr:uid="{00000000-0005-0000-0000-000064030000}"/>
    <cellStyle name="Normal 2 4 3 4 2" xfId="873" xr:uid="{00000000-0005-0000-0000-000065030000}"/>
    <cellStyle name="Normal 2 4 3 5" xfId="874" xr:uid="{00000000-0005-0000-0000-000066030000}"/>
    <cellStyle name="Normal 2 4 3 6" xfId="875" xr:uid="{00000000-0005-0000-0000-000067030000}"/>
    <cellStyle name="Normal 2 4 4" xfId="876" xr:uid="{00000000-0005-0000-0000-000068030000}"/>
    <cellStyle name="Normal 2 4 4 2" xfId="877" xr:uid="{00000000-0005-0000-0000-000069030000}"/>
    <cellStyle name="Normal 2 4 4 2 2" xfId="878" xr:uid="{00000000-0005-0000-0000-00006A030000}"/>
    <cellStyle name="Normal 2 4 4 2 2 2" xfId="879" xr:uid="{00000000-0005-0000-0000-00006B030000}"/>
    <cellStyle name="Normal 2 4 4 2 3" xfId="880" xr:uid="{00000000-0005-0000-0000-00006C030000}"/>
    <cellStyle name="Normal 2 4 4 2 4" xfId="881" xr:uid="{00000000-0005-0000-0000-00006D030000}"/>
    <cellStyle name="Normal 2 4 4 3" xfId="882" xr:uid="{00000000-0005-0000-0000-00006E030000}"/>
    <cellStyle name="Normal 2 4 4 3 2" xfId="883" xr:uid="{00000000-0005-0000-0000-00006F030000}"/>
    <cellStyle name="Normal 2 4 4 4" xfId="884" xr:uid="{00000000-0005-0000-0000-000070030000}"/>
    <cellStyle name="Normal 2 4 4 5" xfId="885" xr:uid="{00000000-0005-0000-0000-000071030000}"/>
    <cellStyle name="Normal 2 4 5" xfId="886" xr:uid="{00000000-0005-0000-0000-000072030000}"/>
    <cellStyle name="Normal 2 4 5 2" xfId="887" xr:uid="{00000000-0005-0000-0000-000073030000}"/>
    <cellStyle name="Normal 2 4 5 2 2" xfId="888" xr:uid="{00000000-0005-0000-0000-000074030000}"/>
    <cellStyle name="Normal 2 4 5 2 2 2" xfId="889" xr:uid="{00000000-0005-0000-0000-000075030000}"/>
    <cellStyle name="Normal 2 4 5 2 2 2 2" xfId="890" xr:uid="{00000000-0005-0000-0000-000076030000}"/>
    <cellStyle name="Normal 2 4 5 2 2 3" xfId="891" xr:uid="{00000000-0005-0000-0000-000077030000}"/>
    <cellStyle name="Normal 2 4 5 2 2 4" xfId="892" xr:uid="{00000000-0005-0000-0000-000078030000}"/>
    <cellStyle name="Normal 2 4 5 2 3" xfId="893" xr:uid="{00000000-0005-0000-0000-000079030000}"/>
    <cellStyle name="Normal 2 4 5 2 3 2" xfId="894" xr:uid="{00000000-0005-0000-0000-00007A030000}"/>
    <cellStyle name="Normal 2 4 5 2 4" xfId="895" xr:uid="{00000000-0005-0000-0000-00007B030000}"/>
    <cellStyle name="Normal 2 4 5 2 5" xfId="896" xr:uid="{00000000-0005-0000-0000-00007C030000}"/>
    <cellStyle name="Normal 2 4 5 3" xfId="897" xr:uid="{00000000-0005-0000-0000-00007D030000}"/>
    <cellStyle name="Normal 2 4 5 3 2" xfId="898" xr:uid="{00000000-0005-0000-0000-00007E030000}"/>
    <cellStyle name="Normal 2 4 5 3 2 2" xfId="899" xr:uid="{00000000-0005-0000-0000-00007F030000}"/>
    <cellStyle name="Normal 2 4 5 3 3" xfId="900" xr:uid="{00000000-0005-0000-0000-000080030000}"/>
    <cellStyle name="Normal 2 4 5 3 4" xfId="901" xr:uid="{00000000-0005-0000-0000-000081030000}"/>
    <cellStyle name="Normal 2 4 5 4" xfId="902" xr:uid="{00000000-0005-0000-0000-000082030000}"/>
    <cellStyle name="Normal 2 4 5 4 2" xfId="903" xr:uid="{00000000-0005-0000-0000-000083030000}"/>
    <cellStyle name="Normal 2 4 5 5" xfId="904" xr:uid="{00000000-0005-0000-0000-000084030000}"/>
    <cellStyle name="Normal 2 4 5 6" xfId="905" xr:uid="{00000000-0005-0000-0000-000085030000}"/>
    <cellStyle name="Normal 2 4 6" xfId="906" xr:uid="{00000000-0005-0000-0000-000086030000}"/>
    <cellStyle name="Normal 2 4 6 2" xfId="907" xr:uid="{00000000-0005-0000-0000-000087030000}"/>
    <cellStyle name="Normal 2 4 6 2 2" xfId="908" xr:uid="{00000000-0005-0000-0000-000088030000}"/>
    <cellStyle name="Normal 2 4 6 2 2 2" xfId="909" xr:uid="{00000000-0005-0000-0000-000089030000}"/>
    <cellStyle name="Normal 2 4 6 2 3" xfId="910" xr:uid="{00000000-0005-0000-0000-00008A030000}"/>
    <cellStyle name="Normal 2 4 6 2 4" xfId="911" xr:uid="{00000000-0005-0000-0000-00008B030000}"/>
    <cellStyle name="Normal 2 4 6 3" xfId="912" xr:uid="{00000000-0005-0000-0000-00008C030000}"/>
    <cellStyle name="Normal 2 4 6 3 2" xfId="913" xr:uid="{00000000-0005-0000-0000-00008D030000}"/>
    <cellStyle name="Normal 2 4 6 4" xfId="914" xr:uid="{00000000-0005-0000-0000-00008E030000}"/>
    <cellStyle name="Normal 2 4 6 5" xfId="915" xr:uid="{00000000-0005-0000-0000-00008F030000}"/>
    <cellStyle name="Normal 2 4 7" xfId="916" xr:uid="{00000000-0005-0000-0000-000090030000}"/>
    <cellStyle name="Normal 2 4 7 2" xfId="917" xr:uid="{00000000-0005-0000-0000-000091030000}"/>
    <cellStyle name="Normal 2 4 7 2 2" xfId="918" xr:uid="{00000000-0005-0000-0000-000092030000}"/>
    <cellStyle name="Normal 2 4 7 2 2 2" xfId="919" xr:uid="{00000000-0005-0000-0000-000093030000}"/>
    <cellStyle name="Normal 2 4 7 2 3" xfId="920" xr:uid="{00000000-0005-0000-0000-000094030000}"/>
    <cellStyle name="Normal 2 4 7 2 4" xfId="921" xr:uid="{00000000-0005-0000-0000-000095030000}"/>
    <cellStyle name="Normal 2 4 7 3" xfId="922" xr:uid="{00000000-0005-0000-0000-000096030000}"/>
    <cellStyle name="Normal 2 4 7 3 2" xfId="923" xr:uid="{00000000-0005-0000-0000-000097030000}"/>
    <cellStyle name="Normal 2 4 7 4" xfId="924" xr:uid="{00000000-0005-0000-0000-000098030000}"/>
    <cellStyle name="Normal 2 4 7 5" xfId="925" xr:uid="{00000000-0005-0000-0000-000099030000}"/>
    <cellStyle name="Normal 2 4 8" xfId="926" xr:uid="{00000000-0005-0000-0000-00009A030000}"/>
    <cellStyle name="Normal 2 4 8 2" xfId="927" xr:uid="{00000000-0005-0000-0000-00009B030000}"/>
    <cellStyle name="Normal 2 4 8 2 2" xfId="928" xr:uid="{00000000-0005-0000-0000-00009C030000}"/>
    <cellStyle name="Normal 2 4 8 3" xfId="929" xr:uid="{00000000-0005-0000-0000-00009D030000}"/>
    <cellStyle name="Normal 2 4 8 4" xfId="930" xr:uid="{00000000-0005-0000-0000-00009E030000}"/>
    <cellStyle name="Normal 2 4 9" xfId="931" xr:uid="{00000000-0005-0000-0000-00009F030000}"/>
    <cellStyle name="Normal 2 4 9 2" xfId="932" xr:uid="{00000000-0005-0000-0000-0000A0030000}"/>
    <cellStyle name="Normal 2 5" xfId="5" xr:uid="{00000000-0005-0000-0000-0000A1030000}"/>
    <cellStyle name="Normal 2 5 2" xfId="933" xr:uid="{00000000-0005-0000-0000-0000A2030000}"/>
    <cellStyle name="Normal 2_JusterevesenetTest2_Veileder JV Årsoppgjøret 2009_Veileder 2011 JV Årsoppgjøret 2009_Veileder 2011 JV Årsoppgjøret 2009_Veileder 2011 JV Årsoppgjøret 2009" xfId="934" xr:uid="{00000000-0005-0000-0000-0000A3030000}"/>
    <cellStyle name="Normal 3" xfId="4" xr:uid="{00000000-0005-0000-0000-0000A4030000}"/>
    <cellStyle name="Normal 3 2" xfId="936" xr:uid="{00000000-0005-0000-0000-0000A5030000}"/>
    <cellStyle name="Normal 3 2 2" xfId="937" xr:uid="{00000000-0005-0000-0000-0000A6030000}"/>
    <cellStyle name="Normal 3 2 2 2" xfId="938" xr:uid="{00000000-0005-0000-0000-0000A7030000}"/>
    <cellStyle name="Normal 3 2 3" xfId="939" xr:uid="{00000000-0005-0000-0000-0000A8030000}"/>
    <cellStyle name="Normal 3 3" xfId="940" xr:uid="{00000000-0005-0000-0000-0000A9030000}"/>
    <cellStyle name="Normal 3 3 2" xfId="941" xr:uid="{00000000-0005-0000-0000-0000AA030000}"/>
    <cellStyle name="Normal 3 3 2 2" xfId="942" xr:uid="{00000000-0005-0000-0000-0000AB030000}"/>
    <cellStyle name="Normal 3 3 3" xfId="943" xr:uid="{00000000-0005-0000-0000-0000AC030000}"/>
    <cellStyle name="Normal 3 4" xfId="944" xr:uid="{00000000-0005-0000-0000-0000AD030000}"/>
    <cellStyle name="Normal 3_Note10" xfId="935" xr:uid="{00000000-0005-0000-0000-0000AE030000}"/>
    <cellStyle name="Normal 4" xfId="6" xr:uid="{00000000-0005-0000-0000-0000AF030000}"/>
    <cellStyle name="Normal 4 2" xfId="946" xr:uid="{00000000-0005-0000-0000-0000B0030000}"/>
    <cellStyle name="Normal 4 2 2" xfId="947" xr:uid="{00000000-0005-0000-0000-0000B1030000}"/>
    <cellStyle name="Normal 4 2 2 2" xfId="948" xr:uid="{00000000-0005-0000-0000-0000B2030000}"/>
    <cellStyle name="Normal 4 2 3" xfId="949" xr:uid="{00000000-0005-0000-0000-0000B3030000}"/>
    <cellStyle name="Normal 4 3" xfId="950" xr:uid="{00000000-0005-0000-0000-0000B4030000}"/>
    <cellStyle name="Normal 4 3 2" xfId="951" xr:uid="{00000000-0005-0000-0000-0000B5030000}"/>
    <cellStyle name="Normal 4 3 2 2" xfId="952" xr:uid="{00000000-0005-0000-0000-0000B6030000}"/>
    <cellStyle name="Normal 4 3 3" xfId="953" xr:uid="{00000000-0005-0000-0000-0000B7030000}"/>
    <cellStyle name="Normal 4 4" xfId="954" xr:uid="{00000000-0005-0000-0000-0000B8030000}"/>
    <cellStyle name="Normal 4_Note10" xfId="945" xr:uid="{00000000-0005-0000-0000-0000B9030000}"/>
    <cellStyle name="Normal 5" xfId="955" xr:uid="{00000000-0005-0000-0000-0000BA030000}"/>
    <cellStyle name="Normal 5 2" xfId="956" xr:uid="{00000000-0005-0000-0000-0000BB030000}"/>
    <cellStyle name="Normal 5 2 2" xfId="957" xr:uid="{00000000-0005-0000-0000-0000BC030000}"/>
    <cellStyle name="Normal 5 3" xfId="958" xr:uid="{00000000-0005-0000-0000-0000BD030000}"/>
    <cellStyle name="Normal 6" xfId="959" xr:uid="{00000000-0005-0000-0000-0000BE030000}"/>
    <cellStyle name="Normal 6 2" xfId="960" xr:uid="{00000000-0005-0000-0000-0000BF030000}"/>
    <cellStyle name="Normal 6 2 2" xfId="961" xr:uid="{00000000-0005-0000-0000-0000C0030000}"/>
    <cellStyle name="Normal 6 2 2 2" xfId="962" xr:uid="{00000000-0005-0000-0000-0000C1030000}"/>
    <cellStyle name="Normal 6 2 2 2 2" xfId="963" xr:uid="{00000000-0005-0000-0000-0000C2030000}"/>
    <cellStyle name="Normal 6 2 2 2 2 2" xfId="964" xr:uid="{00000000-0005-0000-0000-0000C3030000}"/>
    <cellStyle name="Normal 6 2 2 2 2 2 2" xfId="965" xr:uid="{00000000-0005-0000-0000-0000C4030000}"/>
    <cellStyle name="Normal 6 2 2 2 2 3" xfId="966" xr:uid="{00000000-0005-0000-0000-0000C5030000}"/>
    <cellStyle name="Normal 6 2 2 2 2 4" xfId="967" xr:uid="{00000000-0005-0000-0000-0000C6030000}"/>
    <cellStyle name="Normal 6 2 2 2 3" xfId="968" xr:uid="{00000000-0005-0000-0000-0000C7030000}"/>
    <cellStyle name="Normal 6 2 2 2 3 2" xfId="969" xr:uid="{00000000-0005-0000-0000-0000C8030000}"/>
    <cellStyle name="Normal 6 2 2 2 4" xfId="970" xr:uid="{00000000-0005-0000-0000-0000C9030000}"/>
    <cellStyle name="Normal 6 2 2 2 5" xfId="971" xr:uid="{00000000-0005-0000-0000-0000CA030000}"/>
    <cellStyle name="Normal 6 2 2 3" xfId="972" xr:uid="{00000000-0005-0000-0000-0000CB030000}"/>
    <cellStyle name="Normal 6 2 2 3 2" xfId="973" xr:uid="{00000000-0005-0000-0000-0000CC030000}"/>
    <cellStyle name="Normal 6 2 2 3 2 2" xfId="974" xr:uid="{00000000-0005-0000-0000-0000CD030000}"/>
    <cellStyle name="Normal 6 2 2 3 3" xfId="975" xr:uid="{00000000-0005-0000-0000-0000CE030000}"/>
    <cellStyle name="Normal 6 2 2 3 4" xfId="976" xr:uid="{00000000-0005-0000-0000-0000CF030000}"/>
    <cellStyle name="Normal 6 2 2 4" xfId="977" xr:uid="{00000000-0005-0000-0000-0000D0030000}"/>
    <cellStyle name="Normal 6 2 2 4 2" xfId="978" xr:uid="{00000000-0005-0000-0000-0000D1030000}"/>
    <cellStyle name="Normal 6 2 2 5" xfId="979" xr:uid="{00000000-0005-0000-0000-0000D2030000}"/>
    <cellStyle name="Normal 6 2 2 6" xfId="980" xr:uid="{00000000-0005-0000-0000-0000D3030000}"/>
    <cellStyle name="Normal 6 2 3" xfId="981" xr:uid="{00000000-0005-0000-0000-0000D4030000}"/>
    <cellStyle name="Normal 6 2 3 2" xfId="982" xr:uid="{00000000-0005-0000-0000-0000D5030000}"/>
    <cellStyle name="Normal 6 2 3 2 2" xfId="983" xr:uid="{00000000-0005-0000-0000-0000D6030000}"/>
    <cellStyle name="Normal 6 2 3 2 2 2" xfId="984" xr:uid="{00000000-0005-0000-0000-0000D7030000}"/>
    <cellStyle name="Normal 6 2 3 2 3" xfId="985" xr:uid="{00000000-0005-0000-0000-0000D8030000}"/>
    <cellStyle name="Normal 6 2 3 2 4" xfId="986" xr:uid="{00000000-0005-0000-0000-0000D9030000}"/>
    <cellStyle name="Normal 6 2 3 3" xfId="987" xr:uid="{00000000-0005-0000-0000-0000DA030000}"/>
    <cellStyle name="Normal 6 2 3 3 2" xfId="988" xr:uid="{00000000-0005-0000-0000-0000DB030000}"/>
    <cellStyle name="Normal 6 2 3 4" xfId="989" xr:uid="{00000000-0005-0000-0000-0000DC030000}"/>
    <cellStyle name="Normal 6 2 3 5" xfId="990" xr:uid="{00000000-0005-0000-0000-0000DD030000}"/>
    <cellStyle name="Normal 6 2 4" xfId="991" xr:uid="{00000000-0005-0000-0000-0000DE030000}"/>
    <cellStyle name="Normal 6 2 4 2" xfId="992" xr:uid="{00000000-0005-0000-0000-0000DF030000}"/>
    <cellStyle name="Normal 6 2 4 2 2" xfId="993" xr:uid="{00000000-0005-0000-0000-0000E0030000}"/>
    <cellStyle name="Normal 6 2 4 3" xfId="994" xr:uid="{00000000-0005-0000-0000-0000E1030000}"/>
    <cellStyle name="Normal 6 2 4 4" xfId="995" xr:uid="{00000000-0005-0000-0000-0000E2030000}"/>
    <cellStyle name="Normal 6 2 5" xfId="996" xr:uid="{00000000-0005-0000-0000-0000E3030000}"/>
    <cellStyle name="Normal 6 2 5 2" xfId="997" xr:uid="{00000000-0005-0000-0000-0000E4030000}"/>
    <cellStyle name="Normal 6 2 6" xfId="998" xr:uid="{00000000-0005-0000-0000-0000E5030000}"/>
    <cellStyle name="Normal 6 2 7" xfId="999" xr:uid="{00000000-0005-0000-0000-0000E6030000}"/>
    <cellStyle name="Normal 6 3" xfId="1000" xr:uid="{00000000-0005-0000-0000-0000E7030000}"/>
    <cellStyle name="Normal 6 3 2" xfId="1001" xr:uid="{00000000-0005-0000-0000-0000E8030000}"/>
    <cellStyle name="Normal 6 3 2 2" xfId="1002" xr:uid="{00000000-0005-0000-0000-0000E9030000}"/>
    <cellStyle name="Normal 6 3 2 2 2" xfId="1003" xr:uid="{00000000-0005-0000-0000-0000EA030000}"/>
    <cellStyle name="Normal 6 3 2 2 2 2" xfId="1004" xr:uid="{00000000-0005-0000-0000-0000EB030000}"/>
    <cellStyle name="Normal 6 3 2 2 3" xfId="1005" xr:uid="{00000000-0005-0000-0000-0000EC030000}"/>
    <cellStyle name="Normal 6 3 2 2 4" xfId="1006" xr:uid="{00000000-0005-0000-0000-0000ED030000}"/>
    <cellStyle name="Normal 6 3 2 3" xfId="1007" xr:uid="{00000000-0005-0000-0000-0000EE030000}"/>
    <cellStyle name="Normal 6 3 2 3 2" xfId="1008" xr:uid="{00000000-0005-0000-0000-0000EF030000}"/>
    <cellStyle name="Normal 6 3 2 4" xfId="1009" xr:uid="{00000000-0005-0000-0000-0000F0030000}"/>
    <cellStyle name="Normal 6 3 2 5" xfId="1010" xr:uid="{00000000-0005-0000-0000-0000F1030000}"/>
    <cellStyle name="Normal 6 3 3" xfId="1011" xr:uid="{00000000-0005-0000-0000-0000F2030000}"/>
    <cellStyle name="Normal 6 3 3 2" xfId="1012" xr:uid="{00000000-0005-0000-0000-0000F3030000}"/>
    <cellStyle name="Normal 6 3 3 2 2" xfId="1013" xr:uid="{00000000-0005-0000-0000-0000F4030000}"/>
    <cellStyle name="Normal 6 3 3 3" xfId="1014" xr:uid="{00000000-0005-0000-0000-0000F5030000}"/>
    <cellStyle name="Normal 6 3 3 4" xfId="1015" xr:uid="{00000000-0005-0000-0000-0000F6030000}"/>
    <cellStyle name="Normal 6 3 4" xfId="1016" xr:uid="{00000000-0005-0000-0000-0000F7030000}"/>
    <cellStyle name="Normal 6 3 4 2" xfId="1017" xr:uid="{00000000-0005-0000-0000-0000F8030000}"/>
    <cellStyle name="Normal 6 3 5" xfId="1018" xr:uid="{00000000-0005-0000-0000-0000F9030000}"/>
    <cellStyle name="Normal 6 3 6" xfId="1019" xr:uid="{00000000-0005-0000-0000-0000FA030000}"/>
    <cellStyle name="Normal 6 4" xfId="1020" xr:uid="{00000000-0005-0000-0000-0000FB030000}"/>
    <cellStyle name="Normal 6 4 2" xfId="1021" xr:uid="{00000000-0005-0000-0000-0000FC030000}"/>
    <cellStyle name="Normal 6 4 2 2" xfId="1022" xr:uid="{00000000-0005-0000-0000-0000FD030000}"/>
    <cellStyle name="Normal 6 4 2 2 2" xfId="1023" xr:uid="{00000000-0005-0000-0000-0000FE030000}"/>
    <cellStyle name="Normal 6 4 2 3" xfId="1024" xr:uid="{00000000-0005-0000-0000-0000FF030000}"/>
    <cellStyle name="Normal 6 4 2 4" xfId="1025" xr:uid="{00000000-0005-0000-0000-000000040000}"/>
    <cellStyle name="Normal 6 4 3" xfId="1026" xr:uid="{00000000-0005-0000-0000-000001040000}"/>
    <cellStyle name="Normal 6 4 3 2" xfId="1027" xr:uid="{00000000-0005-0000-0000-000002040000}"/>
    <cellStyle name="Normal 6 4 4" xfId="1028" xr:uid="{00000000-0005-0000-0000-000003040000}"/>
    <cellStyle name="Normal 6 4 5" xfId="1029" xr:uid="{00000000-0005-0000-0000-000004040000}"/>
    <cellStyle name="Normal 6 5" xfId="1030" xr:uid="{00000000-0005-0000-0000-000005040000}"/>
    <cellStyle name="Normal 6 5 2" xfId="1031" xr:uid="{00000000-0005-0000-0000-000006040000}"/>
    <cellStyle name="Normal 6 5 2 2" xfId="1032" xr:uid="{00000000-0005-0000-0000-000007040000}"/>
    <cellStyle name="Normal 6 5 3" xfId="1033" xr:uid="{00000000-0005-0000-0000-000008040000}"/>
    <cellStyle name="Normal 6 5 4" xfId="1034" xr:uid="{00000000-0005-0000-0000-000009040000}"/>
    <cellStyle name="Normal 6 6" xfId="1035" xr:uid="{00000000-0005-0000-0000-00000A040000}"/>
    <cellStyle name="Normal 6 6 2" xfId="1036" xr:uid="{00000000-0005-0000-0000-00000B040000}"/>
    <cellStyle name="Normal 6 7" xfId="1037" xr:uid="{00000000-0005-0000-0000-00000C040000}"/>
    <cellStyle name="Normal 6 8" xfId="1038" xr:uid="{00000000-0005-0000-0000-00000D040000}"/>
    <cellStyle name="Normal 7" xfId="1039" xr:uid="{00000000-0005-0000-0000-00000E040000}"/>
    <cellStyle name="Normal 7 2" xfId="1040" xr:uid="{00000000-0005-0000-0000-00000F040000}"/>
    <cellStyle name="Normal 7 2 2" xfId="1041" xr:uid="{00000000-0005-0000-0000-000010040000}"/>
    <cellStyle name="Normal 7 2 2 2" xfId="1042" xr:uid="{00000000-0005-0000-0000-000011040000}"/>
    <cellStyle name="Normal 7 2 2 2 2" xfId="1043" xr:uid="{00000000-0005-0000-0000-000012040000}"/>
    <cellStyle name="Normal 7 2 2 2 2 2" xfId="1044" xr:uid="{00000000-0005-0000-0000-000013040000}"/>
    <cellStyle name="Normal 7 2 2 2 2 2 2" xfId="1045" xr:uid="{00000000-0005-0000-0000-000014040000}"/>
    <cellStyle name="Normal 7 2 2 2 2 3" xfId="1046" xr:uid="{00000000-0005-0000-0000-000015040000}"/>
    <cellStyle name="Normal 7 2 2 2 2 4" xfId="1047" xr:uid="{00000000-0005-0000-0000-000016040000}"/>
    <cellStyle name="Normal 7 2 2 2 3" xfId="1048" xr:uid="{00000000-0005-0000-0000-000017040000}"/>
    <cellStyle name="Normal 7 2 2 2 3 2" xfId="1049" xr:uid="{00000000-0005-0000-0000-000018040000}"/>
    <cellStyle name="Normal 7 2 2 2 4" xfId="1050" xr:uid="{00000000-0005-0000-0000-000019040000}"/>
    <cellStyle name="Normal 7 2 2 2 5" xfId="1051" xr:uid="{00000000-0005-0000-0000-00001A040000}"/>
    <cellStyle name="Normal 7 2 2 3" xfId="1052" xr:uid="{00000000-0005-0000-0000-00001B040000}"/>
    <cellStyle name="Normal 7 2 2 3 2" xfId="1053" xr:uid="{00000000-0005-0000-0000-00001C040000}"/>
    <cellStyle name="Normal 7 2 2 3 2 2" xfId="1054" xr:uid="{00000000-0005-0000-0000-00001D040000}"/>
    <cellStyle name="Normal 7 2 2 3 3" xfId="1055" xr:uid="{00000000-0005-0000-0000-00001E040000}"/>
    <cellStyle name="Normal 7 2 2 3 4" xfId="1056" xr:uid="{00000000-0005-0000-0000-00001F040000}"/>
    <cellStyle name="Normal 7 2 2 4" xfId="1057" xr:uid="{00000000-0005-0000-0000-000020040000}"/>
    <cellStyle name="Normal 7 2 2 4 2" xfId="1058" xr:uid="{00000000-0005-0000-0000-000021040000}"/>
    <cellStyle name="Normal 7 2 2 5" xfId="1059" xr:uid="{00000000-0005-0000-0000-000022040000}"/>
    <cellStyle name="Normal 7 2 2 6" xfId="1060" xr:uid="{00000000-0005-0000-0000-000023040000}"/>
    <cellStyle name="Normal 7 2 3" xfId="1061" xr:uid="{00000000-0005-0000-0000-000024040000}"/>
    <cellStyle name="Normal 7 2 3 2" xfId="1062" xr:uid="{00000000-0005-0000-0000-000025040000}"/>
    <cellStyle name="Normal 7 2 3 2 2" xfId="1063" xr:uid="{00000000-0005-0000-0000-000026040000}"/>
    <cellStyle name="Normal 7 2 3 2 2 2" xfId="1064" xr:uid="{00000000-0005-0000-0000-000027040000}"/>
    <cellStyle name="Normal 7 2 3 2 3" xfId="1065" xr:uid="{00000000-0005-0000-0000-000028040000}"/>
    <cellStyle name="Normal 7 2 3 2 4" xfId="1066" xr:uid="{00000000-0005-0000-0000-000029040000}"/>
    <cellStyle name="Normal 7 2 3 3" xfId="1067" xr:uid="{00000000-0005-0000-0000-00002A040000}"/>
    <cellStyle name="Normal 7 2 3 3 2" xfId="1068" xr:uid="{00000000-0005-0000-0000-00002B040000}"/>
    <cellStyle name="Normal 7 2 3 4" xfId="1069" xr:uid="{00000000-0005-0000-0000-00002C040000}"/>
    <cellStyle name="Normal 7 2 3 5" xfId="1070" xr:uid="{00000000-0005-0000-0000-00002D040000}"/>
    <cellStyle name="Normal 7 2 4" xfId="1071" xr:uid="{00000000-0005-0000-0000-00002E040000}"/>
    <cellStyle name="Normal 7 2 4 2" xfId="1072" xr:uid="{00000000-0005-0000-0000-00002F040000}"/>
    <cellStyle name="Normal 7 2 4 2 2" xfId="1073" xr:uid="{00000000-0005-0000-0000-000030040000}"/>
    <cellStyle name="Normal 7 2 4 3" xfId="1074" xr:uid="{00000000-0005-0000-0000-000031040000}"/>
    <cellStyle name="Normal 7 2 4 4" xfId="1075" xr:uid="{00000000-0005-0000-0000-000032040000}"/>
    <cellStyle name="Normal 7 2 5" xfId="1076" xr:uid="{00000000-0005-0000-0000-000033040000}"/>
    <cellStyle name="Normal 7 2 5 2" xfId="1077" xr:uid="{00000000-0005-0000-0000-000034040000}"/>
    <cellStyle name="Normal 7 2 6" xfId="1078" xr:uid="{00000000-0005-0000-0000-000035040000}"/>
    <cellStyle name="Normal 7 2 7" xfId="1079" xr:uid="{00000000-0005-0000-0000-000036040000}"/>
    <cellStyle name="Normal 7 3" xfId="1080" xr:uid="{00000000-0005-0000-0000-000037040000}"/>
    <cellStyle name="Normal 7 3 2" xfId="1081" xr:uid="{00000000-0005-0000-0000-000038040000}"/>
    <cellStyle name="Normal 7 3 2 2" xfId="1082" xr:uid="{00000000-0005-0000-0000-000039040000}"/>
    <cellStyle name="Normal 7 3 2 2 2" xfId="1083" xr:uid="{00000000-0005-0000-0000-00003A040000}"/>
    <cellStyle name="Normal 7 3 2 2 2 2" xfId="1084" xr:uid="{00000000-0005-0000-0000-00003B040000}"/>
    <cellStyle name="Normal 7 3 2 2 3" xfId="1085" xr:uid="{00000000-0005-0000-0000-00003C040000}"/>
    <cellStyle name="Normal 7 3 2 2 4" xfId="1086" xr:uid="{00000000-0005-0000-0000-00003D040000}"/>
    <cellStyle name="Normal 7 3 2 3" xfId="1087" xr:uid="{00000000-0005-0000-0000-00003E040000}"/>
    <cellStyle name="Normal 7 3 2 3 2" xfId="1088" xr:uid="{00000000-0005-0000-0000-00003F040000}"/>
    <cellStyle name="Normal 7 3 2 4" xfId="1089" xr:uid="{00000000-0005-0000-0000-000040040000}"/>
    <cellStyle name="Normal 7 3 2 5" xfId="1090" xr:uid="{00000000-0005-0000-0000-000041040000}"/>
    <cellStyle name="Normal 7 3 3" xfId="1091" xr:uid="{00000000-0005-0000-0000-000042040000}"/>
    <cellStyle name="Normal 7 3 3 2" xfId="1092" xr:uid="{00000000-0005-0000-0000-000043040000}"/>
    <cellStyle name="Normal 7 3 3 2 2" xfId="1093" xr:uid="{00000000-0005-0000-0000-000044040000}"/>
    <cellStyle name="Normal 7 3 3 3" xfId="1094" xr:uid="{00000000-0005-0000-0000-000045040000}"/>
    <cellStyle name="Normal 7 3 3 4" xfId="1095" xr:uid="{00000000-0005-0000-0000-000046040000}"/>
    <cellStyle name="Normal 7 3 4" xfId="1096" xr:uid="{00000000-0005-0000-0000-000047040000}"/>
    <cellStyle name="Normal 7 3 4 2" xfId="1097" xr:uid="{00000000-0005-0000-0000-000048040000}"/>
    <cellStyle name="Normal 7 3 5" xfId="1098" xr:uid="{00000000-0005-0000-0000-000049040000}"/>
    <cellStyle name="Normal 7 3 6" xfId="1099" xr:uid="{00000000-0005-0000-0000-00004A040000}"/>
    <cellStyle name="Normal 7 4" xfId="1100" xr:uid="{00000000-0005-0000-0000-00004B040000}"/>
    <cellStyle name="Normal 7 4 2" xfId="1101" xr:uid="{00000000-0005-0000-0000-00004C040000}"/>
    <cellStyle name="Normal 7 4 2 2" xfId="1102" xr:uid="{00000000-0005-0000-0000-00004D040000}"/>
    <cellStyle name="Normal 7 4 2 2 2" xfId="1103" xr:uid="{00000000-0005-0000-0000-00004E040000}"/>
    <cellStyle name="Normal 7 4 2 3" xfId="1104" xr:uid="{00000000-0005-0000-0000-00004F040000}"/>
    <cellStyle name="Normal 7 4 2 4" xfId="1105" xr:uid="{00000000-0005-0000-0000-000050040000}"/>
    <cellStyle name="Normal 7 4 3" xfId="1106" xr:uid="{00000000-0005-0000-0000-000051040000}"/>
    <cellStyle name="Normal 7 4 3 2" xfId="1107" xr:uid="{00000000-0005-0000-0000-000052040000}"/>
    <cellStyle name="Normal 7 4 4" xfId="1108" xr:uid="{00000000-0005-0000-0000-000053040000}"/>
    <cellStyle name="Normal 7 4 5" xfId="1109" xr:uid="{00000000-0005-0000-0000-000054040000}"/>
    <cellStyle name="Normal 7 5" xfId="1110" xr:uid="{00000000-0005-0000-0000-000055040000}"/>
    <cellStyle name="Normal 7 5 2" xfId="1111" xr:uid="{00000000-0005-0000-0000-000056040000}"/>
    <cellStyle name="Normal 7 5 2 2" xfId="1112" xr:uid="{00000000-0005-0000-0000-000057040000}"/>
    <cellStyle name="Normal 7 5 3" xfId="1113" xr:uid="{00000000-0005-0000-0000-000058040000}"/>
    <cellStyle name="Normal 7 5 4" xfId="1114" xr:uid="{00000000-0005-0000-0000-000059040000}"/>
    <cellStyle name="Normal 7 6" xfId="1115" xr:uid="{00000000-0005-0000-0000-00005A040000}"/>
    <cellStyle name="Normal 7 6 2" xfId="1116" xr:uid="{00000000-0005-0000-0000-00005B040000}"/>
    <cellStyle name="Normal 7 7" xfId="1117" xr:uid="{00000000-0005-0000-0000-00005C040000}"/>
    <cellStyle name="Normal 7 8" xfId="1118" xr:uid="{00000000-0005-0000-0000-00005D040000}"/>
    <cellStyle name="Normal 8" xfId="1119" xr:uid="{00000000-0005-0000-0000-00005E040000}"/>
    <cellStyle name="Normal 8 2" xfId="1120" xr:uid="{00000000-0005-0000-0000-00005F040000}"/>
    <cellStyle name="Normal 9" xfId="1121" xr:uid="{00000000-0005-0000-0000-000060040000}"/>
    <cellStyle name="Normal 9 2" xfId="1122" xr:uid="{00000000-0005-0000-0000-000061040000}"/>
    <cellStyle name="Normal 9 2 2" xfId="1123" xr:uid="{00000000-0005-0000-0000-000062040000}"/>
    <cellStyle name="Normal 9 2 2 2" xfId="1124" xr:uid="{00000000-0005-0000-0000-000063040000}"/>
    <cellStyle name="Normal 9 2 2 2 2" xfId="1125" xr:uid="{00000000-0005-0000-0000-000064040000}"/>
    <cellStyle name="Normal 9 2 2 2 2 2" xfId="1126" xr:uid="{00000000-0005-0000-0000-000065040000}"/>
    <cellStyle name="Normal 9 2 2 2 3" xfId="1127" xr:uid="{00000000-0005-0000-0000-000066040000}"/>
    <cellStyle name="Normal 9 2 2 2 4" xfId="1128" xr:uid="{00000000-0005-0000-0000-000067040000}"/>
    <cellStyle name="Normal 9 2 2 3" xfId="1129" xr:uid="{00000000-0005-0000-0000-000068040000}"/>
    <cellStyle name="Normal 9 2 2 3 2" xfId="1130" xr:uid="{00000000-0005-0000-0000-000069040000}"/>
    <cellStyle name="Normal 9 2 2 4" xfId="1131" xr:uid="{00000000-0005-0000-0000-00006A040000}"/>
    <cellStyle name="Normal 9 2 2 5" xfId="1132" xr:uid="{00000000-0005-0000-0000-00006B040000}"/>
    <cellStyle name="Normal 9 2 3" xfId="1133" xr:uid="{00000000-0005-0000-0000-00006C040000}"/>
    <cellStyle name="Normal 9 2 3 2" xfId="1134" xr:uid="{00000000-0005-0000-0000-00006D040000}"/>
    <cellStyle name="Normal 9 2 3 2 2" xfId="1135" xr:uid="{00000000-0005-0000-0000-00006E040000}"/>
    <cellStyle name="Normal 9 2 3 2 2 2" xfId="1136" xr:uid="{00000000-0005-0000-0000-00006F040000}"/>
    <cellStyle name="Normal 9 2 3 2 2 2 2" xfId="1137" xr:uid="{00000000-0005-0000-0000-000070040000}"/>
    <cellStyle name="Normal 9 2 3 2 2 2 2 2" xfId="1138" xr:uid="{00000000-0005-0000-0000-000071040000}"/>
    <cellStyle name="Normal 9 2 3 2 2 2 2 2 2" xfId="1139" xr:uid="{00000000-0005-0000-0000-000072040000}"/>
    <cellStyle name="Normal 9 2 3 2 2 2 2 2 2 2" xfId="1140" xr:uid="{00000000-0005-0000-0000-000073040000}"/>
    <cellStyle name="Normal 9 2 3 2 2 2 2 2 3" xfId="1141" xr:uid="{00000000-0005-0000-0000-000074040000}"/>
    <cellStyle name="Normal 9 2 3 2 2 2 2 2 4" xfId="1142" xr:uid="{00000000-0005-0000-0000-000075040000}"/>
    <cellStyle name="Normal 9 2 3 2 2 2 2 3" xfId="1143" xr:uid="{00000000-0005-0000-0000-000076040000}"/>
    <cellStyle name="Normal 9 2 3 2 2 2 2 3 2" xfId="1144" xr:uid="{00000000-0005-0000-0000-000077040000}"/>
    <cellStyle name="Normal 9 2 3 2 2 2 2 4" xfId="1145" xr:uid="{00000000-0005-0000-0000-000078040000}"/>
    <cellStyle name="Normal 9 2 3 2 2 2 2 5" xfId="1146" xr:uid="{00000000-0005-0000-0000-000079040000}"/>
    <cellStyle name="Normal 9 2 3 2 2 2 3" xfId="1147" xr:uid="{00000000-0005-0000-0000-00007A040000}"/>
    <cellStyle name="Normal 9 2 3 2 2 2 3 2" xfId="1148" xr:uid="{00000000-0005-0000-0000-00007B040000}"/>
    <cellStyle name="Normal 9 2 3 2 2 2 3 2 2" xfId="1149" xr:uid="{00000000-0005-0000-0000-00007C040000}"/>
    <cellStyle name="Normal 9 2 3 2 2 2 3 3" xfId="1150" xr:uid="{00000000-0005-0000-0000-00007D040000}"/>
    <cellStyle name="Normal 9 2 3 2 2 2 3 4" xfId="1151" xr:uid="{00000000-0005-0000-0000-00007E040000}"/>
    <cellStyle name="Normal 9 2 3 2 2 2 4" xfId="1152" xr:uid="{00000000-0005-0000-0000-00007F040000}"/>
    <cellStyle name="Normal 9 2 3 2 2 2 4 2" xfId="1153" xr:uid="{00000000-0005-0000-0000-000080040000}"/>
    <cellStyle name="Normal 9 2 3 2 2 2 5" xfId="1154" xr:uid="{00000000-0005-0000-0000-000081040000}"/>
    <cellStyle name="Normal 9 2 3 2 2 2 6" xfId="1155" xr:uid="{00000000-0005-0000-0000-000082040000}"/>
    <cellStyle name="Normal 9 2 3 2 2 3" xfId="1156" xr:uid="{00000000-0005-0000-0000-000083040000}"/>
    <cellStyle name="Normal 9 2 3 2 2 3 2" xfId="1157" xr:uid="{00000000-0005-0000-0000-000084040000}"/>
    <cellStyle name="Normal 9 2 3 2 2 3 2 2" xfId="1158" xr:uid="{00000000-0005-0000-0000-000085040000}"/>
    <cellStyle name="Normal 9 2 3 2 2 3 3" xfId="1159" xr:uid="{00000000-0005-0000-0000-000086040000}"/>
    <cellStyle name="Normal 9 2 3 2 2 3 4" xfId="1160" xr:uid="{00000000-0005-0000-0000-000087040000}"/>
    <cellStyle name="Normal 9 2 3 2 2 4" xfId="1161" xr:uid="{00000000-0005-0000-0000-000088040000}"/>
    <cellStyle name="Normal 9 2 3 2 2 4 2" xfId="1162" xr:uid="{00000000-0005-0000-0000-000089040000}"/>
    <cellStyle name="Normal 9 2 3 2 2 5" xfId="1163" xr:uid="{00000000-0005-0000-0000-00008A040000}"/>
    <cellStyle name="Normal 9 2 3 2 2 6" xfId="1164" xr:uid="{00000000-0005-0000-0000-00008B040000}"/>
    <cellStyle name="Normal 9 2 3 2 3" xfId="1165" xr:uid="{00000000-0005-0000-0000-00008C040000}"/>
    <cellStyle name="Normal 9 2 3 2 3 2" xfId="1166" xr:uid="{00000000-0005-0000-0000-00008D040000}"/>
    <cellStyle name="Normal 9 2 3 2 3 2 2" xfId="1167" xr:uid="{00000000-0005-0000-0000-00008E040000}"/>
    <cellStyle name="Normal 9 2 3 2 3 3" xfId="1168" xr:uid="{00000000-0005-0000-0000-00008F040000}"/>
    <cellStyle name="Normal 9 2 3 2 3 4" xfId="1169" xr:uid="{00000000-0005-0000-0000-000090040000}"/>
    <cellStyle name="Normal 9 2 3 2 4" xfId="1170" xr:uid="{00000000-0005-0000-0000-000091040000}"/>
    <cellStyle name="Normal 9 2 3 2 4 2" xfId="1171" xr:uid="{00000000-0005-0000-0000-000092040000}"/>
    <cellStyle name="Normal 9 2 3 2 5" xfId="1172" xr:uid="{00000000-0005-0000-0000-000093040000}"/>
    <cellStyle name="Normal 9 2 3 2 6" xfId="1173" xr:uid="{00000000-0005-0000-0000-000094040000}"/>
    <cellStyle name="Normal 9 2 3 3" xfId="1174" xr:uid="{00000000-0005-0000-0000-000095040000}"/>
    <cellStyle name="Normal 9 2 3 3 2" xfId="1175" xr:uid="{00000000-0005-0000-0000-000096040000}"/>
    <cellStyle name="Normal 9 2 3 3 2 2" xfId="1176" xr:uid="{00000000-0005-0000-0000-000097040000}"/>
    <cellStyle name="Normal 9 2 3 3 3" xfId="1177" xr:uid="{00000000-0005-0000-0000-000098040000}"/>
    <cellStyle name="Normal 9 2 3 3 4" xfId="1178" xr:uid="{00000000-0005-0000-0000-000099040000}"/>
    <cellStyle name="Normal 9 2 3 4" xfId="1179" xr:uid="{00000000-0005-0000-0000-00009A040000}"/>
    <cellStyle name="Normal 9 2 3 4 2" xfId="1180" xr:uid="{00000000-0005-0000-0000-00009B040000}"/>
    <cellStyle name="Normal 9 2 3 5" xfId="1181" xr:uid="{00000000-0005-0000-0000-00009C040000}"/>
    <cellStyle name="Normal 9 2 3 6" xfId="1182" xr:uid="{00000000-0005-0000-0000-00009D040000}"/>
    <cellStyle name="Normal 9 2 4" xfId="1183" xr:uid="{00000000-0005-0000-0000-00009E040000}"/>
    <cellStyle name="Normal 9 2 4 2" xfId="1184" xr:uid="{00000000-0005-0000-0000-00009F040000}"/>
    <cellStyle name="Normal 9 2 4 2 2" xfId="1185" xr:uid="{00000000-0005-0000-0000-0000A0040000}"/>
    <cellStyle name="Normal 9 2 4 3" xfId="1186" xr:uid="{00000000-0005-0000-0000-0000A1040000}"/>
    <cellStyle name="Normal 9 2 4 4" xfId="1187" xr:uid="{00000000-0005-0000-0000-0000A2040000}"/>
    <cellStyle name="Normal 9 2 5" xfId="1188" xr:uid="{00000000-0005-0000-0000-0000A3040000}"/>
    <cellStyle name="Normal 9 2 5 2" xfId="1189" xr:uid="{00000000-0005-0000-0000-0000A4040000}"/>
    <cellStyle name="Normal 9 2 6" xfId="1190" xr:uid="{00000000-0005-0000-0000-0000A5040000}"/>
    <cellStyle name="Normal 9 2 7" xfId="1191" xr:uid="{00000000-0005-0000-0000-0000A6040000}"/>
    <cellStyle name="Normal 9 3" xfId="1192" xr:uid="{00000000-0005-0000-0000-0000A7040000}"/>
    <cellStyle name="Normal 9 3 2" xfId="1193" xr:uid="{00000000-0005-0000-0000-0000A8040000}"/>
    <cellStyle name="Normal 9 3 2 2" xfId="1194" xr:uid="{00000000-0005-0000-0000-0000A9040000}"/>
    <cellStyle name="Normal 9 3 2 2 2" xfId="1195" xr:uid="{00000000-0005-0000-0000-0000AA040000}"/>
    <cellStyle name="Normal 9 3 2 3" xfId="1196" xr:uid="{00000000-0005-0000-0000-0000AB040000}"/>
    <cellStyle name="Normal 9 3 2 4" xfId="1197" xr:uid="{00000000-0005-0000-0000-0000AC040000}"/>
    <cellStyle name="Normal 9 3 3" xfId="1198" xr:uid="{00000000-0005-0000-0000-0000AD040000}"/>
    <cellStyle name="Normal 9 3 3 2" xfId="1199" xr:uid="{00000000-0005-0000-0000-0000AE040000}"/>
    <cellStyle name="Normal 9 3 4" xfId="1200" xr:uid="{00000000-0005-0000-0000-0000AF040000}"/>
    <cellStyle name="Normal 9 3 5" xfId="1201" xr:uid="{00000000-0005-0000-0000-0000B0040000}"/>
    <cellStyle name="Normal 9 4" xfId="1202" xr:uid="{00000000-0005-0000-0000-0000B1040000}"/>
    <cellStyle name="Normal 9 4 2" xfId="1203" xr:uid="{00000000-0005-0000-0000-0000B2040000}"/>
    <cellStyle name="Normal 9 4 2 2" xfId="1204" xr:uid="{00000000-0005-0000-0000-0000B3040000}"/>
    <cellStyle name="Normal 9 4 2 2 2" xfId="1205" xr:uid="{00000000-0005-0000-0000-0000B4040000}"/>
    <cellStyle name="Normal 9 4 2 3" xfId="1206" xr:uid="{00000000-0005-0000-0000-0000B5040000}"/>
    <cellStyle name="Normal 9 4 2 4" xfId="1207" xr:uid="{00000000-0005-0000-0000-0000B6040000}"/>
    <cellStyle name="Normal 9 4 3" xfId="1208" xr:uid="{00000000-0005-0000-0000-0000B7040000}"/>
    <cellStyle name="Normal 9 4 3 2" xfId="1209" xr:uid="{00000000-0005-0000-0000-0000B8040000}"/>
    <cellStyle name="Normal 9 4 4" xfId="1210" xr:uid="{00000000-0005-0000-0000-0000B9040000}"/>
    <cellStyle name="Normal 9 4 5" xfId="1211" xr:uid="{00000000-0005-0000-0000-0000BA040000}"/>
    <cellStyle name="Normal 9 5" xfId="1212" xr:uid="{00000000-0005-0000-0000-0000BB040000}"/>
    <cellStyle name="Normal 9 5 2" xfId="1213" xr:uid="{00000000-0005-0000-0000-0000BC040000}"/>
    <cellStyle name="Normal 9 5 2 2" xfId="1214" xr:uid="{00000000-0005-0000-0000-0000BD040000}"/>
    <cellStyle name="Normal 9 5 2 2 2" xfId="1215" xr:uid="{00000000-0005-0000-0000-0000BE040000}"/>
    <cellStyle name="Normal 9 5 2 3" xfId="1216" xr:uid="{00000000-0005-0000-0000-0000BF040000}"/>
    <cellStyle name="Normal 9 5 2 4" xfId="1217" xr:uid="{00000000-0005-0000-0000-0000C0040000}"/>
    <cellStyle name="Normal 9 5 3" xfId="1218" xr:uid="{00000000-0005-0000-0000-0000C1040000}"/>
    <cellStyle name="Normal 9 5 3 2" xfId="1219" xr:uid="{00000000-0005-0000-0000-0000C2040000}"/>
    <cellStyle name="Normal 9 5 4" xfId="1220" xr:uid="{00000000-0005-0000-0000-0000C3040000}"/>
    <cellStyle name="Normal 9 5 5" xfId="1221" xr:uid="{00000000-0005-0000-0000-0000C4040000}"/>
    <cellStyle name="Normal 9 6" xfId="1222" xr:uid="{00000000-0005-0000-0000-0000C5040000}"/>
    <cellStyle name="Normal 9 6 2" xfId="1223" xr:uid="{00000000-0005-0000-0000-0000C6040000}"/>
    <cellStyle name="Normal 9 6 2 2" xfId="1224" xr:uid="{00000000-0005-0000-0000-0000C7040000}"/>
    <cellStyle name="Normal 9 6 3" xfId="1225" xr:uid="{00000000-0005-0000-0000-0000C8040000}"/>
    <cellStyle name="Normal 9 6 4" xfId="1226" xr:uid="{00000000-0005-0000-0000-0000C9040000}"/>
    <cellStyle name="Normal 9 7" xfId="1227" xr:uid="{00000000-0005-0000-0000-0000CA040000}"/>
    <cellStyle name="Normal 9 7 2" xfId="1228" xr:uid="{00000000-0005-0000-0000-0000CB040000}"/>
    <cellStyle name="Normal 9 8" xfId="1229" xr:uid="{00000000-0005-0000-0000-0000CC040000}"/>
    <cellStyle name="Normal 9 9" xfId="1230" xr:uid="{00000000-0005-0000-0000-0000CD040000}"/>
    <cellStyle name="Normal_Note10" xfId="728" xr:uid="{00000000-0005-0000-0000-0000CE040000}"/>
    <cellStyle name="Normal_Note11" xfId="1316" xr:uid="{00000000-0005-0000-0000-0000CF040000}"/>
    <cellStyle name="Note" xfId="1231" xr:uid="{00000000-0005-0000-0000-0000D0040000}"/>
    <cellStyle name="Note 2" xfId="1232" xr:uid="{00000000-0005-0000-0000-0000D1040000}"/>
    <cellStyle name="Note 2 2" xfId="1233" xr:uid="{00000000-0005-0000-0000-0000D2040000}"/>
    <cellStyle name="Note 2 2 2" xfId="1234" xr:uid="{00000000-0005-0000-0000-0000D3040000}"/>
    <cellStyle name="Note 2 2 2 2" xfId="1235" xr:uid="{00000000-0005-0000-0000-0000D4040000}"/>
    <cellStyle name="Note 2 2 2 3" xfId="1236" xr:uid="{00000000-0005-0000-0000-0000D5040000}"/>
    <cellStyle name="Note 2 2 3" xfId="1237" xr:uid="{00000000-0005-0000-0000-0000D6040000}"/>
    <cellStyle name="Note 2 2 3 2" xfId="1238" xr:uid="{00000000-0005-0000-0000-0000D7040000}"/>
    <cellStyle name="Note 2 2 3 3" xfId="1239" xr:uid="{00000000-0005-0000-0000-0000D8040000}"/>
    <cellStyle name="Note 2 2 4" xfId="1240" xr:uid="{00000000-0005-0000-0000-0000D9040000}"/>
    <cellStyle name="Note 2 2 5" xfId="1241" xr:uid="{00000000-0005-0000-0000-0000DA040000}"/>
    <cellStyle name="Note 2 2 6" xfId="1242" xr:uid="{00000000-0005-0000-0000-0000DB040000}"/>
    <cellStyle name="Note 3" xfId="1243" xr:uid="{00000000-0005-0000-0000-0000DC040000}"/>
    <cellStyle name="Note 3 2" xfId="1244" xr:uid="{00000000-0005-0000-0000-0000DD040000}"/>
    <cellStyle name="Note 3 2 2" xfId="1245" xr:uid="{00000000-0005-0000-0000-0000DE040000}"/>
    <cellStyle name="Note 3 2 3" xfId="1246" xr:uid="{00000000-0005-0000-0000-0000DF040000}"/>
    <cellStyle name="Note 3 3" xfId="1247" xr:uid="{00000000-0005-0000-0000-0000E0040000}"/>
    <cellStyle name="Note 3 3 2" xfId="1248" xr:uid="{00000000-0005-0000-0000-0000E1040000}"/>
    <cellStyle name="Note 3 3 3" xfId="1249" xr:uid="{00000000-0005-0000-0000-0000E2040000}"/>
    <cellStyle name="Note 3 4" xfId="1250" xr:uid="{00000000-0005-0000-0000-0000E3040000}"/>
    <cellStyle name="Note 3 5" xfId="1251" xr:uid="{00000000-0005-0000-0000-0000E4040000}"/>
    <cellStyle name="Note 3 6" xfId="1252" xr:uid="{00000000-0005-0000-0000-0000E5040000}"/>
    <cellStyle name="Nøytral 2" xfId="1253" xr:uid="{00000000-0005-0000-0000-0000E6040000}"/>
    <cellStyle name="Output" xfId="1254" xr:uid="{00000000-0005-0000-0000-0000E7040000}"/>
    <cellStyle name="Output 2" xfId="1255" xr:uid="{00000000-0005-0000-0000-0000E8040000}"/>
    <cellStyle name="Output 2 2" xfId="1256" xr:uid="{00000000-0005-0000-0000-0000E9040000}"/>
    <cellStyle name="Output 2 2 2" xfId="1257" xr:uid="{00000000-0005-0000-0000-0000EA040000}"/>
    <cellStyle name="Output 2 2 3" xfId="1258" xr:uid="{00000000-0005-0000-0000-0000EB040000}"/>
    <cellStyle name="Output 2 3" xfId="1259" xr:uid="{00000000-0005-0000-0000-0000EC040000}"/>
    <cellStyle name="Output 2 3 2" xfId="1260" xr:uid="{00000000-0005-0000-0000-0000ED040000}"/>
    <cellStyle name="Output 2 3 3" xfId="1261" xr:uid="{00000000-0005-0000-0000-0000EE040000}"/>
    <cellStyle name="Output 2 4" xfId="1262" xr:uid="{00000000-0005-0000-0000-0000EF040000}"/>
    <cellStyle name="Output 2 5" xfId="1263" xr:uid="{00000000-0005-0000-0000-0000F0040000}"/>
    <cellStyle name="Output 2 6" xfId="1264" xr:uid="{00000000-0005-0000-0000-0000F1040000}"/>
    <cellStyle name="Overskrift 1 2" xfId="1265" xr:uid="{00000000-0005-0000-0000-0000F2040000}"/>
    <cellStyle name="Overskrift 2 2" xfId="1266" xr:uid="{00000000-0005-0000-0000-0000F3040000}"/>
    <cellStyle name="Overskrift 3 2" xfId="1267" xr:uid="{00000000-0005-0000-0000-0000F4040000}"/>
    <cellStyle name="Overskrift 4 2" xfId="1268" xr:uid="{00000000-0005-0000-0000-0000F5040000}"/>
    <cellStyle name="Title" xfId="1269" xr:uid="{00000000-0005-0000-0000-0000F6040000}"/>
    <cellStyle name="Tittel 2" xfId="1270" xr:uid="{00000000-0005-0000-0000-0000F7040000}"/>
    <cellStyle name="Total" xfId="1271" xr:uid="{00000000-0005-0000-0000-0000F8040000}"/>
    <cellStyle name="Total 2" xfId="1272" xr:uid="{00000000-0005-0000-0000-0000F9040000}"/>
    <cellStyle name="Total 2 2" xfId="1273" xr:uid="{00000000-0005-0000-0000-0000FA040000}"/>
    <cellStyle name="Total 2 2 2" xfId="1274" xr:uid="{00000000-0005-0000-0000-0000FB040000}"/>
    <cellStyle name="Total 2 2 3" xfId="1275" xr:uid="{00000000-0005-0000-0000-0000FC040000}"/>
    <cellStyle name="Total 2 3" xfId="1276" xr:uid="{00000000-0005-0000-0000-0000FD040000}"/>
    <cellStyle name="Total 2 3 2" xfId="1277" xr:uid="{00000000-0005-0000-0000-0000FE040000}"/>
    <cellStyle name="Total 2 3 3" xfId="1278" xr:uid="{00000000-0005-0000-0000-0000FF040000}"/>
    <cellStyle name="Total 2 4" xfId="1279" xr:uid="{00000000-0005-0000-0000-000000050000}"/>
    <cellStyle name="Total 2 5" xfId="1280" xr:uid="{00000000-0005-0000-0000-000001050000}"/>
    <cellStyle name="Total 2 6" xfId="1281" xr:uid="{00000000-0005-0000-0000-000002050000}"/>
    <cellStyle name="Totalt 2" xfId="1282" xr:uid="{00000000-0005-0000-0000-000003050000}"/>
    <cellStyle name="Totalt 2 2" xfId="1283" xr:uid="{00000000-0005-0000-0000-000004050000}"/>
    <cellStyle name="Totalt 2 2 2" xfId="1284" xr:uid="{00000000-0005-0000-0000-000005050000}"/>
    <cellStyle name="Totalt 2 2 2 2" xfId="1285" xr:uid="{00000000-0005-0000-0000-000006050000}"/>
    <cellStyle name="Totalt 2 2 2 3" xfId="1286" xr:uid="{00000000-0005-0000-0000-000007050000}"/>
    <cellStyle name="Totalt 2 2 3" xfId="1287" xr:uid="{00000000-0005-0000-0000-000008050000}"/>
    <cellStyle name="Totalt 2 2 3 2" xfId="1288" xr:uid="{00000000-0005-0000-0000-000009050000}"/>
    <cellStyle name="Totalt 2 2 3 3" xfId="1289" xr:uid="{00000000-0005-0000-0000-00000A050000}"/>
    <cellStyle name="Totalt 2 2 4" xfId="1290" xr:uid="{00000000-0005-0000-0000-00000B050000}"/>
    <cellStyle name="Totalt 2 2 5" xfId="1291" xr:uid="{00000000-0005-0000-0000-00000C050000}"/>
    <cellStyle name="Totalt 2 2 6" xfId="1292" xr:uid="{00000000-0005-0000-0000-00000D050000}"/>
    <cellStyle name="Tusenskille 2" xfId="1293" xr:uid="{00000000-0005-0000-0000-00000E050000}"/>
    <cellStyle name="Tusenskille 2 2" xfId="1294" xr:uid="{00000000-0005-0000-0000-00000F050000}"/>
    <cellStyle name="Tusenskille 2 2 2" xfId="1295" xr:uid="{00000000-0005-0000-0000-000010050000}"/>
    <cellStyle name="Tusenskille 2 3" xfId="1296" xr:uid="{00000000-0005-0000-0000-000011050000}"/>
    <cellStyle name="Utdata 2" xfId="1297" xr:uid="{00000000-0005-0000-0000-000012050000}"/>
    <cellStyle name="Utdata 2 2" xfId="1298" xr:uid="{00000000-0005-0000-0000-000013050000}"/>
    <cellStyle name="Utdata 2 2 2" xfId="1299" xr:uid="{00000000-0005-0000-0000-000014050000}"/>
    <cellStyle name="Utdata 2 2 2 2" xfId="1300" xr:uid="{00000000-0005-0000-0000-000015050000}"/>
    <cellStyle name="Utdata 2 2 2 3" xfId="1301" xr:uid="{00000000-0005-0000-0000-000016050000}"/>
    <cellStyle name="Utdata 2 2 3" xfId="1302" xr:uid="{00000000-0005-0000-0000-000017050000}"/>
    <cellStyle name="Utdata 2 2 3 2" xfId="1303" xr:uid="{00000000-0005-0000-0000-000018050000}"/>
    <cellStyle name="Utdata 2 2 3 3" xfId="1304" xr:uid="{00000000-0005-0000-0000-000019050000}"/>
    <cellStyle name="Utdata 2 2 4" xfId="1305" xr:uid="{00000000-0005-0000-0000-00001A050000}"/>
    <cellStyle name="Utdata 2 2 5" xfId="1306" xr:uid="{00000000-0005-0000-0000-00001B050000}"/>
    <cellStyle name="Utdata 2 2 6" xfId="1307" xr:uid="{00000000-0005-0000-0000-00001C050000}"/>
    <cellStyle name="Uthevingsfarge1 2" xfId="1308" xr:uid="{00000000-0005-0000-0000-00001D050000}"/>
    <cellStyle name="Uthevingsfarge2 2" xfId="1309" xr:uid="{00000000-0005-0000-0000-00001E050000}"/>
    <cellStyle name="Uthevingsfarge3 2" xfId="1310" xr:uid="{00000000-0005-0000-0000-00001F050000}"/>
    <cellStyle name="Uthevingsfarge4 2" xfId="1311" xr:uid="{00000000-0005-0000-0000-000020050000}"/>
    <cellStyle name="Uthevingsfarge5 2" xfId="1312" xr:uid="{00000000-0005-0000-0000-000021050000}"/>
    <cellStyle name="Uthevingsfarge6 2" xfId="1313" xr:uid="{00000000-0005-0000-0000-000022050000}"/>
    <cellStyle name="Varseltekst 2" xfId="1314" xr:uid="{00000000-0005-0000-0000-000023050000}"/>
    <cellStyle name="Warning Text" xfId="1315" xr:uid="{00000000-0005-0000-0000-000024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200025</xdr:rowOff>
    </xdr:from>
    <xdr:to>
      <xdr:col>4</xdr:col>
      <xdr:colOff>1028700</xdr:colOff>
      <xdr:row>43</xdr:row>
      <xdr:rowOff>38100</xdr:rowOff>
    </xdr:to>
    <xdr:sp macro="" textlink="">
      <xdr:nvSpPr>
        <xdr:cNvPr id="3" name="TekstSylinder 1">
          <a:extLst>
            <a:ext uri="{FF2B5EF4-FFF2-40B4-BE49-F238E27FC236}">
              <a16:creationId xmlns:a16="http://schemas.microsoft.com/office/drawing/2014/main" id="{00000000-0008-0000-0800-000003000000}"/>
            </a:ext>
          </a:extLst>
        </xdr:cNvPr>
        <xdr:cNvSpPr txBox="1"/>
      </xdr:nvSpPr>
      <xdr:spPr>
        <a:xfrm>
          <a:off x="0" y="6842125"/>
          <a:ext cx="7816850" cy="83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100" b="0" i="0" u="none" strike="noStrike" baseline="0">
              <a:solidFill>
                <a:schemeClr val="dk1"/>
              </a:solidFill>
              <a:latin typeface="+mn-lt"/>
              <a:ea typeface="+mn-ea"/>
              <a:cs typeface="+mn-cs"/>
            </a:rPr>
            <a:t>Mellomværende med statskassen består av kortsiktige fordringer og gjeld som etter økonomiregelverket er rapportert til statsregnskapet (S-rapport). Avregnet med statskassen viser finansieringen av virksomhetens netto eiendeler og gjeld.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xdr:rowOff>
    </xdr:from>
    <xdr:to>
      <xdr:col>7</xdr:col>
      <xdr:colOff>9525</xdr:colOff>
      <xdr:row>13</xdr:row>
      <xdr:rowOff>95250</xdr:rowOff>
    </xdr:to>
    <xdr:sp macro="" textlink="">
      <xdr:nvSpPr>
        <xdr:cNvPr id="2" name="TekstSylinder 2">
          <a:extLst>
            <a:ext uri="{FF2B5EF4-FFF2-40B4-BE49-F238E27FC236}">
              <a16:creationId xmlns:a16="http://schemas.microsoft.com/office/drawing/2014/main" id="{00000000-0008-0000-0900-000002000000}"/>
            </a:ext>
          </a:extLst>
        </xdr:cNvPr>
        <xdr:cNvSpPr txBox="1"/>
      </xdr:nvSpPr>
      <xdr:spPr>
        <a:xfrm>
          <a:off x="0" y="2000251"/>
          <a:ext cx="8696325" cy="109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Ved utfylling av noten skal tall fra selskapets siste avlagte årsregnskap benyttes. Det vil forekomme at selskap som virksomheten har eierandeler i ikke har offentliggjort sitt årsresultat før virksomhetens frist for fastsettelse av åpningsbalanse. Ved utfylling av noten kan dere benytte tall fra selskapets årsregnskap for året før. Om det ikke benyttes regnskapstall fra siste år bør dette opplyses om i noten.</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123825" y="2095500"/>
          <a:ext cx="32518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Deloitte Norge">
      <a:dk1>
        <a:srgbClr val="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Norg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B766-E9D0-4C41-A15B-F00F0A713E26}">
  <sheetPr>
    <pageSetUpPr fitToPage="1"/>
  </sheetPr>
  <dimension ref="A1:H1229"/>
  <sheetViews>
    <sheetView tabSelected="1" topLeftCell="A340" zoomScale="110" zoomScaleNormal="110" workbookViewId="0">
      <selection activeCell="D357" sqref="D357"/>
    </sheetView>
  </sheetViews>
  <sheetFormatPr baseColWidth="10" defaultColWidth="10" defaultRowHeight="12.75"/>
  <cols>
    <col min="1" max="1" width="50.625" style="167" customWidth="1"/>
    <col min="2" max="2" width="55.25" style="198" customWidth="1"/>
    <col min="3" max="3" width="6.875" style="166" customWidth="1"/>
    <col min="4" max="4" width="57.125" style="166" customWidth="1"/>
    <col min="5" max="5" width="61.25" style="167" customWidth="1"/>
    <col min="6" max="6" width="4.375" style="167" bestFit="1" customWidth="1"/>
    <col min="7" max="7" width="56" style="167" customWidth="1"/>
    <col min="8" max="8" width="13.375" style="167" customWidth="1"/>
    <col min="9" max="16384" width="10" style="167"/>
  </cols>
  <sheetData>
    <row r="1" spans="1:8">
      <c r="A1" s="165" t="s">
        <v>0</v>
      </c>
      <c r="D1" s="199"/>
    </row>
    <row r="2" spans="1:8" ht="15.75">
      <c r="A2" s="200"/>
      <c r="D2" s="199"/>
    </row>
    <row r="3" spans="1:8" s="165" customFormat="1" ht="24.75" customHeight="1">
      <c r="A3" s="168" t="s">
        <v>1</v>
      </c>
      <c r="B3" s="201" t="s">
        <v>2</v>
      </c>
      <c r="C3" s="168" t="s">
        <v>3</v>
      </c>
      <c r="D3" s="168" t="s">
        <v>4</v>
      </c>
    </row>
    <row r="4" spans="1:8" ht="23.25">
      <c r="A4" s="202" t="s">
        <v>5</v>
      </c>
    </row>
    <row r="5" spans="1:8" ht="18">
      <c r="A5" s="203" t="s">
        <v>6</v>
      </c>
    </row>
    <row r="6" spans="1:8">
      <c r="A6" s="183" t="s">
        <v>7</v>
      </c>
      <c r="F6" s="204"/>
      <c r="G6" s="204"/>
      <c r="H6" s="169"/>
    </row>
    <row r="7" spans="1:8">
      <c r="A7" s="205" t="s">
        <v>8</v>
      </c>
      <c r="B7" s="206" t="s">
        <v>9</v>
      </c>
      <c r="C7" s="207">
        <v>102</v>
      </c>
      <c r="D7" s="208" t="s">
        <v>10</v>
      </c>
      <c r="H7" s="169"/>
    </row>
    <row r="8" spans="1:8">
      <c r="A8" s="209"/>
      <c r="B8" s="171"/>
      <c r="C8" s="166">
        <v>103</v>
      </c>
      <c r="D8" s="177" t="s">
        <v>11</v>
      </c>
      <c r="H8" s="169"/>
    </row>
    <row r="9" spans="1:8">
      <c r="A9" s="209"/>
      <c r="B9" s="171"/>
      <c r="C9" s="166">
        <v>104</v>
      </c>
      <c r="D9" s="177" t="s">
        <v>12</v>
      </c>
      <c r="H9" s="170"/>
    </row>
    <row r="10" spans="1:8">
      <c r="A10" s="209"/>
      <c r="B10" s="171"/>
      <c r="C10" s="166">
        <v>105</v>
      </c>
      <c r="D10" s="177" t="s">
        <v>13</v>
      </c>
      <c r="H10" s="169"/>
    </row>
    <row r="11" spans="1:8">
      <c r="A11" s="209"/>
      <c r="B11" s="171"/>
      <c r="C11" s="166">
        <v>106</v>
      </c>
      <c r="D11" s="177" t="s">
        <v>14</v>
      </c>
      <c r="H11" s="169"/>
    </row>
    <row r="12" spans="1:8">
      <c r="A12" s="209"/>
      <c r="B12" s="206" t="s">
        <v>15</v>
      </c>
      <c r="C12" s="207">
        <v>107</v>
      </c>
      <c r="D12" s="208" t="s">
        <v>15</v>
      </c>
      <c r="H12" s="169"/>
    </row>
    <row r="13" spans="1:8">
      <c r="A13" s="206" t="s">
        <v>16</v>
      </c>
      <c r="B13" s="206" t="s">
        <v>17</v>
      </c>
      <c r="C13" s="207">
        <v>110</v>
      </c>
      <c r="D13" s="208" t="s">
        <v>18</v>
      </c>
      <c r="H13" s="169"/>
    </row>
    <row r="14" spans="1:8">
      <c r="A14" s="171"/>
      <c r="B14" s="171"/>
      <c r="C14" s="166">
        <v>112</v>
      </c>
      <c r="D14" s="177" t="s">
        <v>19</v>
      </c>
      <c r="H14" s="169"/>
    </row>
    <row r="15" spans="1:8">
      <c r="A15" s="171"/>
      <c r="B15" s="171"/>
      <c r="C15" s="166">
        <v>114</v>
      </c>
      <c r="D15" s="177" t="s">
        <v>20</v>
      </c>
      <c r="H15" s="169"/>
    </row>
    <row r="16" spans="1:8">
      <c r="A16" s="171"/>
      <c r="B16" s="171"/>
      <c r="C16" s="166">
        <v>115</v>
      </c>
      <c r="D16" s="177" t="s">
        <v>21</v>
      </c>
      <c r="H16" s="169"/>
    </row>
    <row r="17" spans="1:8">
      <c r="A17" s="171"/>
      <c r="B17" s="171"/>
      <c r="C17" s="166">
        <v>116</v>
      </c>
      <c r="D17" s="177" t="s">
        <v>22</v>
      </c>
      <c r="H17" s="169"/>
    </row>
    <row r="18" spans="1:8">
      <c r="A18" s="171"/>
      <c r="B18" s="171"/>
      <c r="C18" s="166">
        <v>118</v>
      </c>
      <c r="D18" s="177" t="s">
        <v>23</v>
      </c>
      <c r="F18" s="210"/>
      <c r="G18" s="210"/>
      <c r="H18" s="169"/>
    </row>
    <row r="19" spans="1:8">
      <c r="A19" s="171"/>
      <c r="B19" s="171"/>
      <c r="C19" s="166">
        <v>119</v>
      </c>
      <c r="D19" s="177" t="s">
        <v>24</v>
      </c>
      <c r="F19" s="210"/>
      <c r="G19" s="210"/>
      <c r="H19" s="169"/>
    </row>
    <row r="20" spans="1:8">
      <c r="A20" s="171"/>
      <c r="B20" s="206" t="s">
        <v>25</v>
      </c>
      <c r="C20" s="207">
        <v>120</v>
      </c>
      <c r="D20" s="208" t="s">
        <v>26</v>
      </c>
      <c r="F20" s="210"/>
      <c r="G20" s="204"/>
      <c r="H20" s="169"/>
    </row>
    <row r="21" spans="1:8">
      <c r="A21" s="171"/>
      <c r="B21" s="171"/>
      <c r="C21" s="166">
        <v>122</v>
      </c>
      <c r="D21" s="177" t="s">
        <v>27</v>
      </c>
      <c r="F21" s="210"/>
      <c r="G21" s="204"/>
      <c r="H21" s="169"/>
    </row>
    <row r="22" spans="1:8">
      <c r="A22" s="171"/>
      <c r="B22" s="171"/>
      <c r="C22" s="166">
        <v>123</v>
      </c>
      <c r="D22" s="177" t="s">
        <v>28</v>
      </c>
      <c r="F22" s="204"/>
      <c r="G22" s="204"/>
      <c r="H22" s="170"/>
    </row>
    <row r="23" spans="1:8">
      <c r="A23" s="171"/>
      <c r="B23" s="211"/>
      <c r="C23" s="212">
        <v>124</v>
      </c>
      <c r="D23" s="213" t="s">
        <v>29</v>
      </c>
      <c r="H23" s="169"/>
    </row>
    <row r="24" spans="1:8">
      <c r="A24" s="171"/>
      <c r="B24" s="206" t="s">
        <v>30</v>
      </c>
      <c r="C24" s="207">
        <v>125</v>
      </c>
      <c r="D24" s="208" t="s">
        <v>31</v>
      </c>
      <c r="F24" s="210"/>
      <c r="G24" s="210"/>
      <c r="H24" s="169"/>
    </row>
    <row r="25" spans="1:8">
      <c r="A25" s="171"/>
      <c r="B25" s="171"/>
      <c r="C25" s="166">
        <v>126</v>
      </c>
      <c r="D25" s="177" t="s">
        <v>32</v>
      </c>
      <c r="H25" s="169"/>
    </row>
    <row r="26" spans="1:8">
      <c r="A26" s="171"/>
      <c r="B26" s="171"/>
      <c r="C26" s="166">
        <v>127</v>
      </c>
      <c r="D26" s="177" t="s">
        <v>33</v>
      </c>
      <c r="F26" s="210"/>
      <c r="G26" s="210"/>
      <c r="H26" s="169"/>
    </row>
    <row r="27" spans="1:8">
      <c r="A27" s="171"/>
      <c r="B27" s="171"/>
      <c r="C27" s="166">
        <v>128</v>
      </c>
      <c r="D27" s="177" t="s">
        <v>597</v>
      </c>
      <c r="H27" s="169"/>
    </row>
    <row r="28" spans="1:8">
      <c r="A28" s="171"/>
      <c r="B28" s="211"/>
      <c r="C28" s="212">
        <v>129</v>
      </c>
      <c r="D28" s="213" t="s">
        <v>598</v>
      </c>
      <c r="F28" s="210"/>
      <c r="G28" s="210"/>
      <c r="H28" s="169"/>
    </row>
    <row r="29" spans="1:8">
      <c r="A29" s="171"/>
      <c r="B29" s="206" t="s">
        <v>34</v>
      </c>
      <c r="C29" s="207">
        <v>113</v>
      </c>
      <c r="D29" s="208" t="s">
        <v>34</v>
      </c>
      <c r="H29" s="169"/>
    </row>
    <row r="30" spans="1:8">
      <c r="A30" s="171"/>
      <c r="B30" s="211"/>
      <c r="C30" s="212">
        <v>121</v>
      </c>
      <c r="D30" s="213" t="s">
        <v>35</v>
      </c>
      <c r="F30" s="210"/>
      <c r="G30" s="210"/>
      <c r="H30" s="169"/>
    </row>
    <row r="31" spans="1:8">
      <c r="A31" s="211"/>
      <c r="B31" s="214" t="s">
        <v>36</v>
      </c>
      <c r="C31" s="212">
        <v>117</v>
      </c>
      <c r="D31" s="213" t="s">
        <v>36</v>
      </c>
      <c r="E31" s="172"/>
      <c r="H31" s="169"/>
    </row>
    <row r="32" spans="1:8">
      <c r="A32" s="206" t="s">
        <v>37</v>
      </c>
      <c r="B32" s="206" t="s">
        <v>38</v>
      </c>
      <c r="C32" s="207">
        <v>130</v>
      </c>
      <c r="D32" s="208" t="s">
        <v>39</v>
      </c>
      <c r="H32" s="169"/>
    </row>
    <row r="33" spans="1:8">
      <c r="A33" s="171"/>
      <c r="B33" s="171"/>
      <c r="C33" s="166">
        <v>133</v>
      </c>
      <c r="D33" s="177" t="s">
        <v>40</v>
      </c>
      <c r="F33" s="210"/>
      <c r="G33" s="210"/>
      <c r="H33" s="169"/>
    </row>
    <row r="34" spans="1:8">
      <c r="A34" s="171"/>
      <c r="B34" s="171"/>
      <c r="C34" s="166">
        <v>135</v>
      </c>
      <c r="D34" s="177" t="s">
        <v>41</v>
      </c>
      <c r="F34" s="210"/>
      <c r="G34" s="210"/>
      <c r="H34" s="169"/>
    </row>
    <row r="35" spans="1:8">
      <c r="A35" s="171"/>
      <c r="B35" s="211"/>
      <c r="C35" s="212" t="s">
        <v>42</v>
      </c>
      <c r="D35" s="213" t="s">
        <v>43</v>
      </c>
      <c r="F35" s="210"/>
      <c r="G35" s="204"/>
      <c r="H35" s="169"/>
    </row>
    <row r="36" spans="1:8">
      <c r="A36" s="171"/>
      <c r="B36" s="171" t="s">
        <v>44</v>
      </c>
      <c r="C36" s="166">
        <v>131</v>
      </c>
      <c r="D36" s="177" t="s">
        <v>45</v>
      </c>
      <c r="F36" s="204"/>
      <c r="G36" s="204"/>
      <c r="H36" s="170"/>
    </row>
    <row r="37" spans="1:8">
      <c r="A37" s="171"/>
      <c r="B37" s="171"/>
      <c r="C37" s="215">
        <v>134</v>
      </c>
      <c r="D37" s="177" t="s">
        <v>46</v>
      </c>
      <c r="H37" s="169"/>
    </row>
    <row r="38" spans="1:8">
      <c r="A38" s="211"/>
      <c r="B38" s="214" t="s">
        <v>47</v>
      </c>
      <c r="C38" s="216">
        <v>139</v>
      </c>
      <c r="D38" s="217" t="s">
        <v>48</v>
      </c>
      <c r="H38" s="169"/>
    </row>
    <row r="39" spans="1:8">
      <c r="A39" s="218" t="s">
        <v>49</v>
      </c>
      <c r="D39" s="177"/>
      <c r="F39" s="210"/>
      <c r="G39" s="210"/>
      <c r="H39" s="169"/>
    </row>
    <row r="40" spans="1:8">
      <c r="A40" s="206" t="s">
        <v>50</v>
      </c>
      <c r="B40" s="206" t="s">
        <v>51</v>
      </c>
      <c r="C40" s="207">
        <v>140</v>
      </c>
      <c r="D40" s="208" t="s">
        <v>52</v>
      </c>
      <c r="F40" s="210"/>
      <c r="G40" s="210"/>
      <c r="H40" s="169"/>
    </row>
    <row r="41" spans="1:8">
      <c r="A41" s="171"/>
      <c r="B41" s="171"/>
      <c r="C41" s="166">
        <v>142</v>
      </c>
      <c r="D41" s="177" t="s">
        <v>53</v>
      </c>
      <c r="H41" s="169"/>
    </row>
    <row r="42" spans="1:8">
      <c r="A42" s="171"/>
      <c r="B42" s="171"/>
      <c r="C42" s="166">
        <v>144</v>
      </c>
      <c r="D42" s="177" t="s">
        <v>54</v>
      </c>
      <c r="F42" s="210"/>
      <c r="G42" s="210"/>
      <c r="H42" s="169"/>
    </row>
    <row r="43" spans="1:8">
      <c r="A43" s="171"/>
      <c r="B43" s="171"/>
      <c r="C43" s="166">
        <v>146</v>
      </c>
      <c r="D43" s="177" t="s">
        <v>55</v>
      </c>
      <c r="H43" s="169"/>
    </row>
    <row r="44" spans="1:8">
      <c r="A44" s="171"/>
      <c r="B44" s="171"/>
      <c r="C44" s="166">
        <v>147</v>
      </c>
      <c r="D44" s="177" t="s">
        <v>56</v>
      </c>
      <c r="H44" s="169"/>
    </row>
    <row r="45" spans="1:8">
      <c r="A45" s="205" t="s">
        <v>57</v>
      </c>
      <c r="B45" s="206" t="s">
        <v>58</v>
      </c>
      <c r="C45" s="207">
        <v>150</v>
      </c>
      <c r="D45" s="208" t="s">
        <v>58</v>
      </c>
      <c r="H45" s="169"/>
    </row>
    <row r="46" spans="1:8">
      <c r="A46" s="209"/>
      <c r="B46" s="219"/>
      <c r="C46" s="212">
        <v>158</v>
      </c>
      <c r="D46" s="213" t="s">
        <v>59</v>
      </c>
      <c r="F46" s="210"/>
      <c r="G46" s="210"/>
      <c r="H46" s="169"/>
    </row>
    <row r="47" spans="1:8">
      <c r="A47" s="209"/>
      <c r="B47" s="220" t="s">
        <v>60</v>
      </c>
      <c r="C47" s="216">
        <v>153</v>
      </c>
      <c r="D47" s="217" t="s">
        <v>61</v>
      </c>
      <c r="F47" s="210"/>
      <c r="G47" s="210"/>
      <c r="H47" s="169"/>
    </row>
    <row r="48" spans="1:8">
      <c r="A48" s="209"/>
      <c r="B48" s="221" t="s">
        <v>47</v>
      </c>
      <c r="C48" s="166">
        <v>154</v>
      </c>
      <c r="D48" s="177" t="s">
        <v>62</v>
      </c>
      <c r="F48" s="204"/>
      <c r="G48" s="204"/>
      <c r="H48" s="169"/>
    </row>
    <row r="49" spans="1:8">
      <c r="A49" s="209"/>
      <c r="C49" s="166">
        <v>157</v>
      </c>
      <c r="D49" s="177" t="s">
        <v>63</v>
      </c>
      <c r="H49" s="169"/>
    </row>
    <row r="50" spans="1:8">
      <c r="A50" s="209"/>
      <c r="C50" s="166">
        <v>160</v>
      </c>
      <c r="D50" s="177" t="s">
        <v>64</v>
      </c>
      <c r="H50" s="169"/>
    </row>
    <row r="51" spans="1:8">
      <c r="A51" s="209"/>
      <c r="C51" s="166">
        <v>161</v>
      </c>
      <c r="D51" s="177" t="s">
        <v>65</v>
      </c>
      <c r="F51" s="210"/>
      <c r="G51" s="210"/>
      <c r="H51" s="169"/>
    </row>
    <row r="52" spans="1:8">
      <c r="A52" s="209"/>
      <c r="C52" s="166">
        <v>164</v>
      </c>
      <c r="D52" s="177" t="s">
        <v>66</v>
      </c>
      <c r="H52" s="169"/>
    </row>
    <row r="53" spans="1:8">
      <c r="A53" s="209"/>
      <c r="C53" s="166">
        <v>170</v>
      </c>
      <c r="D53" s="177" t="s">
        <v>67</v>
      </c>
      <c r="H53" s="169"/>
    </row>
    <row r="54" spans="1:8">
      <c r="A54" s="209"/>
      <c r="C54" s="166">
        <v>171</v>
      </c>
      <c r="D54" s="177" t="s">
        <v>68</v>
      </c>
      <c r="F54" s="204"/>
      <c r="G54" s="204"/>
      <c r="H54" s="169"/>
    </row>
    <row r="55" spans="1:8">
      <c r="A55" s="209"/>
      <c r="C55" s="166">
        <v>175</v>
      </c>
      <c r="D55" s="177" t="s">
        <v>69</v>
      </c>
      <c r="F55" s="210"/>
      <c r="G55" s="210"/>
      <c r="H55" s="169"/>
    </row>
    <row r="56" spans="1:8">
      <c r="A56" s="209"/>
      <c r="C56" s="166">
        <v>176</v>
      </c>
      <c r="D56" s="177" t="s">
        <v>70</v>
      </c>
      <c r="F56" s="204"/>
      <c r="G56" s="204"/>
      <c r="H56" s="169"/>
    </row>
    <row r="57" spans="1:8">
      <c r="A57" s="209"/>
      <c r="C57" s="166">
        <v>179</v>
      </c>
      <c r="D57" s="177" t="s">
        <v>71</v>
      </c>
      <c r="H57" s="169"/>
    </row>
    <row r="58" spans="1:8">
      <c r="A58" s="209"/>
      <c r="C58" s="166" t="s">
        <v>72</v>
      </c>
      <c r="D58" s="177" t="s">
        <v>73</v>
      </c>
      <c r="H58" s="169"/>
    </row>
    <row r="59" spans="1:8" ht="38.25">
      <c r="A59" s="222"/>
      <c r="B59" s="214"/>
      <c r="C59" s="216"/>
      <c r="D59" s="217" t="s">
        <v>74</v>
      </c>
      <c r="F59" s="210"/>
      <c r="G59" s="210"/>
      <c r="H59" s="169"/>
    </row>
    <row r="60" spans="1:8">
      <c r="A60" s="205" t="s">
        <v>75</v>
      </c>
      <c r="B60" s="206" t="s">
        <v>76</v>
      </c>
      <c r="C60" s="207">
        <v>191</v>
      </c>
      <c r="D60" s="208" t="s">
        <v>77</v>
      </c>
      <c r="F60" s="210"/>
      <c r="G60" s="210"/>
      <c r="H60" s="169"/>
    </row>
    <row r="61" spans="1:8" ht="12.75" customHeight="1">
      <c r="A61" s="209"/>
      <c r="B61" s="171"/>
      <c r="C61" s="166">
        <v>192</v>
      </c>
      <c r="D61" s="177" t="s">
        <v>78</v>
      </c>
      <c r="F61" s="204"/>
      <c r="G61" s="204"/>
      <c r="H61" s="169"/>
    </row>
    <row r="62" spans="1:8" ht="25.5">
      <c r="A62" s="209"/>
      <c r="B62" s="211"/>
      <c r="C62" s="212">
        <v>196</v>
      </c>
      <c r="D62" s="213" t="s">
        <v>79</v>
      </c>
      <c r="F62" s="210"/>
      <c r="G62" s="210"/>
      <c r="H62" s="169"/>
    </row>
    <row r="63" spans="1:8">
      <c r="A63" s="209"/>
      <c r="B63" s="206" t="s">
        <v>80</v>
      </c>
      <c r="C63" s="207">
        <v>190</v>
      </c>
      <c r="D63" s="208" t="s">
        <v>81</v>
      </c>
      <c r="F63" s="210"/>
      <c r="G63" s="210"/>
      <c r="H63" s="169"/>
    </row>
    <row r="64" spans="1:8">
      <c r="A64" s="205" t="s">
        <v>82</v>
      </c>
      <c r="B64" s="206" t="s">
        <v>83</v>
      </c>
      <c r="C64" s="207">
        <v>151</v>
      </c>
      <c r="D64" s="208" t="s">
        <v>84</v>
      </c>
      <c r="F64" s="210"/>
      <c r="G64" s="210"/>
      <c r="H64" s="169"/>
    </row>
    <row r="65" spans="1:8">
      <c r="A65" s="222"/>
      <c r="B65" s="211"/>
      <c r="C65" s="212">
        <v>152</v>
      </c>
      <c r="D65" s="213" t="s">
        <v>85</v>
      </c>
      <c r="F65" s="210"/>
      <c r="G65" s="210"/>
      <c r="H65" s="169"/>
    </row>
    <row r="66" spans="1:8">
      <c r="A66" s="198"/>
      <c r="F66" s="210"/>
      <c r="G66" s="210"/>
      <c r="H66" s="169"/>
    </row>
    <row r="67" spans="1:8" ht="18">
      <c r="A67" s="203" t="s">
        <v>86</v>
      </c>
      <c r="F67" s="210"/>
      <c r="G67" s="210"/>
      <c r="H67" s="169"/>
    </row>
    <row r="68" spans="1:8">
      <c r="A68" s="165" t="s">
        <v>87</v>
      </c>
      <c r="F68" s="210"/>
      <c r="G68" s="210"/>
      <c r="H68" s="169"/>
    </row>
    <row r="69" spans="1:8">
      <c r="A69" s="174" t="s">
        <v>88</v>
      </c>
      <c r="B69" s="206" t="s">
        <v>89</v>
      </c>
      <c r="C69" s="207" t="s">
        <v>90</v>
      </c>
      <c r="D69" s="208" t="s">
        <v>91</v>
      </c>
      <c r="F69" s="210"/>
      <c r="G69" s="210"/>
      <c r="H69" s="169"/>
    </row>
    <row r="70" spans="1:8">
      <c r="A70" s="172"/>
      <c r="B70" s="211"/>
      <c r="C70" s="212">
        <v>205</v>
      </c>
      <c r="D70" s="213" t="s">
        <v>89</v>
      </c>
      <c r="F70" s="210"/>
      <c r="G70" s="210"/>
      <c r="H70" s="169"/>
    </row>
    <row r="71" spans="1:8" ht="38.25">
      <c r="A71" s="172"/>
      <c r="B71" s="214"/>
      <c r="C71" s="216"/>
      <c r="D71" s="217" t="s">
        <v>92</v>
      </c>
      <c r="F71" s="210"/>
      <c r="G71" s="210"/>
      <c r="H71" s="169"/>
    </row>
    <row r="72" spans="1:8" ht="25.5">
      <c r="A72" s="206" t="s">
        <v>93</v>
      </c>
      <c r="B72" s="171" t="s">
        <v>94</v>
      </c>
      <c r="C72" s="166">
        <v>193</v>
      </c>
      <c r="D72" s="177" t="s">
        <v>95</v>
      </c>
      <c r="F72" s="210"/>
      <c r="G72" s="210"/>
      <c r="H72" s="169"/>
    </row>
    <row r="73" spans="1:8" ht="25.5">
      <c r="A73" s="172"/>
      <c r="B73" s="171"/>
      <c r="C73" s="166">
        <v>194</v>
      </c>
      <c r="D73" s="177" t="s">
        <v>96</v>
      </c>
      <c r="F73" s="210"/>
      <c r="G73" s="210"/>
      <c r="H73" s="169"/>
    </row>
    <row r="74" spans="1:8" ht="25.5">
      <c r="A74" s="172"/>
      <c r="B74" s="171"/>
      <c r="C74" s="166">
        <v>195</v>
      </c>
      <c r="D74" s="177" t="s">
        <v>97</v>
      </c>
      <c r="F74" s="210"/>
      <c r="G74" s="210"/>
      <c r="H74" s="169"/>
    </row>
    <row r="75" spans="1:8">
      <c r="A75" s="172"/>
      <c r="B75" s="171"/>
      <c r="C75" s="223">
        <v>198</v>
      </c>
      <c r="D75" s="224" t="s">
        <v>98</v>
      </c>
      <c r="F75" s="210"/>
      <c r="G75" s="210"/>
      <c r="H75" s="169"/>
    </row>
    <row r="76" spans="1:8">
      <c r="A76" s="172"/>
      <c r="B76" s="171"/>
      <c r="C76" s="215">
        <v>1980</v>
      </c>
      <c r="D76" s="177" t="s">
        <v>99</v>
      </c>
      <c r="F76" s="210"/>
      <c r="G76" s="210"/>
      <c r="H76" s="169"/>
    </row>
    <row r="77" spans="1:8">
      <c r="A77" s="172"/>
      <c r="B77" s="171"/>
      <c r="C77" s="215">
        <v>1981</v>
      </c>
      <c r="D77" s="177" t="s">
        <v>100</v>
      </c>
      <c r="F77" s="210"/>
      <c r="G77" s="210"/>
      <c r="H77" s="169"/>
    </row>
    <row r="78" spans="1:8">
      <c r="A78" s="172"/>
      <c r="B78" s="171"/>
      <c r="C78" s="215">
        <v>1984</v>
      </c>
      <c r="D78" s="177" t="s">
        <v>101</v>
      </c>
      <c r="F78" s="210"/>
      <c r="G78" s="210"/>
      <c r="H78" s="169"/>
    </row>
    <row r="79" spans="1:8">
      <c r="A79" s="172"/>
      <c r="B79" s="171"/>
      <c r="C79" s="166">
        <v>1985</v>
      </c>
      <c r="D79" s="177" t="s">
        <v>102</v>
      </c>
      <c r="F79" s="210"/>
      <c r="G79" s="210"/>
      <c r="H79" s="169"/>
    </row>
    <row r="80" spans="1:8">
      <c r="A80" s="172"/>
      <c r="B80" s="171"/>
      <c r="C80" s="166">
        <v>1986</v>
      </c>
      <c r="D80" s="177" t="s">
        <v>103</v>
      </c>
      <c r="F80" s="210"/>
      <c r="G80" s="210"/>
      <c r="H80" s="169"/>
    </row>
    <row r="81" spans="1:8">
      <c r="A81" s="172"/>
      <c r="B81" s="171"/>
      <c r="C81" s="215">
        <v>1987</v>
      </c>
      <c r="D81" s="177" t="s">
        <v>104</v>
      </c>
      <c r="F81" s="210"/>
      <c r="G81" s="210"/>
      <c r="H81" s="169"/>
    </row>
    <row r="82" spans="1:8">
      <c r="A82" s="172"/>
      <c r="B82" s="171"/>
      <c r="C82" s="215">
        <v>1988</v>
      </c>
      <c r="D82" s="177" t="s">
        <v>105</v>
      </c>
      <c r="F82" s="210"/>
      <c r="G82" s="210"/>
      <c r="H82" s="169"/>
    </row>
    <row r="83" spans="1:8">
      <c r="A83" s="172"/>
      <c r="B83" s="171"/>
      <c r="C83" s="223">
        <v>199</v>
      </c>
      <c r="D83" s="224" t="s">
        <v>106</v>
      </c>
      <c r="F83" s="210"/>
      <c r="G83" s="210"/>
      <c r="H83" s="169"/>
    </row>
    <row r="84" spans="1:8">
      <c r="A84" s="172"/>
      <c r="B84" s="171"/>
      <c r="C84" s="215">
        <v>1990</v>
      </c>
      <c r="D84" s="177" t="s">
        <v>107</v>
      </c>
      <c r="F84" s="210"/>
      <c r="G84" s="210"/>
      <c r="H84" s="169"/>
    </row>
    <row r="85" spans="1:8">
      <c r="A85" s="172"/>
      <c r="B85" s="171"/>
      <c r="C85" s="215">
        <v>1991</v>
      </c>
      <c r="D85" s="177" t="s">
        <v>108</v>
      </c>
      <c r="F85" s="210"/>
      <c r="G85" s="210"/>
      <c r="H85" s="169"/>
    </row>
    <row r="86" spans="1:8">
      <c r="A86" s="172"/>
      <c r="B86" s="171"/>
      <c r="C86" s="215">
        <v>1997</v>
      </c>
      <c r="D86" s="177" t="s">
        <v>109</v>
      </c>
      <c r="F86" s="210"/>
      <c r="G86" s="210"/>
      <c r="H86" s="169"/>
    </row>
    <row r="87" spans="1:8">
      <c r="A87" s="172"/>
      <c r="B87" s="171"/>
      <c r="C87" s="215">
        <v>1998</v>
      </c>
      <c r="D87" s="177" t="s">
        <v>110</v>
      </c>
      <c r="F87" s="210"/>
      <c r="G87" s="210"/>
      <c r="H87" s="169"/>
    </row>
    <row r="88" spans="1:8">
      <c r="A88" s="172"/>
      <c r="B88" s="211"/>
      <c r="C88" s="212">
        <v>1999</v>
      </c>
      <c r="D88" s="213" t="s">
        <v>111</v>
      </c>
      <c r="F88" s="210"/>
      <c r="G88" s="210"/>
      <c r="H88" s="169"/>
    </row>
    <row r="89" spans="1:8">
      <c r="A89" s="172"/>
      <c r="B89" s="171" t="s">
        <v>112</v>
      </c>
      <c r="C89" s="166">
        <v>216</v>
      </c>
      <c r="D89" s="177" t="s">
        <v>113</v>
      </c>
      <c r="F89" s="210"/>
      <c r="G89" s="210"/>
      <c r="H89" s="169"/>
    </row>
    <row r="90" spans="1:8" ht="25.5">
      <c r="A90" s="174" t="s">
        <v>114</v>
      </c>
      <c r="B90" s="206" t="s">
        <v>115</v>
      </c>
      <c r="C90" s="207">
        <v>215</v>
      </c>
      <c r="D90" s="208" t="s">
        <v>116</v>
      </c>
      <c r="F90" s="210"/>
      <c r="G90" s="210"/>
      <c r="H90" s="169"/>
    </row>
    <row r="91" spans="1:8">
      <c r="A91" s="172"/>
      <c r="B91" s="206" t="s">
        <v>117</v>
      </c>
      <c r="C91" s="207" t="s">
        <v>118</v>
      </c>
      <c r="D91" s="208" t="s">
        <v>119</v>
      </c>
      <c r="E91" s="225"/>
      <c r="F91" s="210"/>
      <c r="G91" s="210"/>
      <c r="H91" s="169"/>
    </row>
    <row r="92" spans="1:8">
      <c r="A92" s="226" t="s">
        <v>120</v>
      </c>
      <c r="B92" s="220"/>
      <c r="C92" s="216"/>
      <c r="D92" s="217"/>
      <c r="F92" s="210"/>
      <c r="G92" s="210"/>
      <c r="H92" s="169"/>
    </row>
    <row r="93" spans="1:8">
      <c r="A93" s="174" t="s">
        <v>121</v>
      </c>
      <c r="B93" s="206" t="s">
        <v>122</v>
      </c>
      <c r="C93" s="207">
        <v>211</v>
      </c>
      <c r="D93" s="208" t="s">
        <v>123</v>
      </c>
      <c r="F93" s="210"/>
      <c r="G93" s="210"/>
      <c r="H93" s="169"/>
    </row>
    <row r="94" spans="1:8">
      <c r="A94" s="173"/>
      <c r="B94" s="211"/>
      <c r="C94" s="212">
        <v>219</v>
      </c>
      <c r="D94" s="213" t="s">
        <v>124</v>
      </c>
      <c r="F94" s="210"/>
      <c r="G94" s="210"/>
      <c r="H94" s="169"/>
    </row>
    <row r="95" spans="1:8">
      <c r="A95" s="174" t="s">
        <v>125</v>
      </c>
      <c r="B95" s="206" t="s">
        <v>126</v>
      </c>
      <c r="C95" s="166">
        <v>221</v>
      </c>
      <c r="D95" s="177" t="s">
        <v>127</v>
      </c>
      <c r="F95" s="210"/>
      <c r="G95" s="210"/>
      <c r="H95" s="169"/>
    </row>
    <row r="96" spans="1:8">
      <c r="A96" s="172"/>
      <c r="B96" s="171"/>
      <c r="C96" s="166">
        <v>222</v>
      </c>
      <c r="D96" s="177" t="s">
        <v>128</v>
      </c>
      <c r="F96" s="210"/>
      <c r="G96" s="210"/>
      <c r="H96" s="169"/>
    </row>
    <row r="97" spans="1:8">
      <c r="A97" s="172"/>
      <c r="B97" s="171"/>
      <c r="C97" s="166" t="s">
        <v>129</v>
      </c>
      <c r="D97" s="177" t="s">
        <v>130</v>
      </c>
      <c r="F97" s="204"/>
      <c r="G97" s="204"/>
      <c r="H97" s="169"/>
    </row>
    <row r="98" spans="1:8">
      <c r="A98" s="173"/>
      <c r="B98" s="211"/>
      <c r="C98" s="212">
        <v>229</v>
      </c>
      <c r="D98" s="213" t="s">
        <v>131</v>
      </c>
      <c r="F98" s="210"/>
      <c r="G98" s="210"/>
      <c r="H98" s="169"/>
    </row>
    <row r="99" spans="1:8">
      <c r="A99" s="174" t="s">
        <v>132</v>
      </c>
      <c r="B99" s="214" t="s">
        <v>133</v>
      </c>
      <c r="C99" s="216">
        <v>240</v>
      </c>
      <c r="D99" s="217" t="s">
        <v>133</v>
      </c>
      <c r="F99" s="210"/>
      <c r="G99" s="210"/>
      <c r="H99" s="169"/>
    </row>
    <row r="100" spans="1:8">
      <c r="A100" s="172"/>
      <c r="B100" s="206" t="s">
        <v>134</v>
      </c>
      <c r="C100" s="207">
        <v>260</v>
      </c>
      <c r="D100" s="208" t="s">
        <v>135</v>
      </c>
      <c r="F100" s="210"/>
      <c r="G100" s="210"/>
      <c r="H100" s="169"/>
    </row>
    <row r="101" spans="1:8">
      <c r="A101" s="172"/>
      <c r="B101" s="171"/>
      <c r="C101" s="166">
        <v>261</v>
      </c>
      <c r="D101" s="177" t="s">
        <v>136</v>
      </c>
      <c r="F101" s="210"/>
      <c r="G101" s="210"/>
      <c r="H101" s="169"/>
    </row>
    <row r="102" spans="1:8">
      <c r="A102" s="172"/>
      <c r="B102" s="171"/>
      <c r="C102" s="166">
        <v>262</v>
      </c>
      <c r="D102" s="177" t="s">
        <v>137</v>
      </c>
      <c r="F102" s="210"/>
      <c r="G102" s="210"/>
      <c r="H102" s="169"/>
    </row>
    <row r="103" spans="1:8">
      <c r="A103" s="172"/>
      <c r="B103" s="171"/>
      <c r="C103" s="166">
        <v>263</v>
      </c>
      <c r="D103" s="177" t="s">
        <v>138</v>
      </c>
      <c r="F103" s="210"/>
      <c r="G103" s="210"/>
      <c r="H103" s="169"/>
    </row>
    <row r="104" spans="1:8">
      <c r="A104" s="172"/>
      <c r="B104" s="171"/>
      <c r="C104" s="166">
        <v>264</v>
      </c>
      <c r="D104" s="177" t="s">
        <v>139</v>
      </c>
      <c r="F104" s="210"/>
      <c r="G104" s="210"/>
      <c r="H104" s="169"/>
    </row>
    <row r="105" spans="1:8">
      <c r="A105" s="172"/>
      <c r="B105" s="171"/>
      <c r="C105" s="166">
        <v>265</v>
      </c>
      <c r="D105" s="177" t="s">
        <v>140</v>
      </c>
      <c r="F105" s="210"/>
      <c r="G105" s="210"/>
      <c r="H105" s="169"/>
    </row>
    <row r="106" spans="1:8">
      <c r="A106" s="172"/>
      <c r="B106" s="211"/>
      <c r="C106" s="212">
        <v>269</v>
      </c>
      <c r="D106" s="213" t="s">
        <v>141</v>
      </c>
      <c r="F106" s="210"/>
      <c r="G106" s="210"/>
      <c r="H106" s="169"/>
    </row>
    <row r="107" spans="1:8">
      <c r="A107" s="172"/>
      <c r="B107" s="206" t="s">
        <v>142</v>
      </c>
      <c r="C107" s="207">
        <v>270</v>
      </c>
      <c r="D107" s="208" t="s">
        <v>64</v>
      </c>
      <c r="F107" s="204"/>
      <c r="G107" s="204"/>
      <c r="H107" s="169"/>
    </row>
    <row r="108" spans="1:8">
      <c r="A108" s="172"/>
      <c r="B108" s="171"/>
      <c r="C108" s="166">
        <v>271</v>
      </c>
      <c r="D108" s="177" t="s">
        <v>65</v>
      </c>
      <c r="F108" s="210"/>
      <c r="G108" s="210"/>
      <c r="H108" s="169"/>
    </row>
    <row r="109" spans="1:8">
      <c r="A109" s="172"/>
      <c r="B109" s="171"/>
      <c r="C109" s="166" t="s">
        <v>143</v>
      </c>
      <c r="D109" s="177" t="s">
        <v>144</v>
      </c>
      <c r="F109" s="204"/>
      <c r="G109" s="204"/>
      <c r="H109" s="169"/>
    </row>
    <row r="110" spans="1:8">
      <c r="A110" s="172"/>
      <c r="B110" s="171"/>
      <c r="C110" s="166" t="s">
        <v>145</v>
      </c>
      <c r="D110" s="177" t="s">
        <v>146</v>
      </c>
      <c r="F110" s="210"/>
      <c r="G110" s="210"/>
      <c r="H110" s="169"/>
    </row>
    <row r="111" spans="1:8">
      <c r="A111" s="172"/>
      <c r="B111" s="171"/>
      <c r="C111" s="166">
        <v>274</v>
      </c>
      <c r="D111" s="177" t="s">
        <v>66</v>
      </c>
      <c r="F111" s="210"/>
      <c r="G111" s="210"/>
      <c r="H111" s="169"/>
    </row>
    <row r="112" spans="1:8">
      <c r="A112" s="172"/>
      <c r="B112" s="171"/>
      <c r="C112" s="166">
        <v>277</v>
      </c>
      <c r="D112" s="177" t="s">
        <v>147</v>
      </c>
      <c r="F112" s="210"/>
      <c r="G112" s="210"/>
      <c r="H112" s="169"/>
    </row>
    <row r="113" spans="1:8">
      <c r="A113" s="172"/>
      <c r="B113" s="171"/>
      <c r="C113" s="166">
        <v>278</v>
      </c>
      <c r="D113" s="177" t="s">
        <v>148</v>
      </c>
      <c r="F113" s="210"/>
      <c r="G113" s="210"/>
      <c r="H113" s="169"/>
    </row>
    <row r="114" spans="1:8">
      <c r="A114" s="172"/>
      <c r="B114" s="211"/>
      <c r="C114" s="212">
        <v>279</v>
      </c>
      <c r="D114" s="213" t="s">
        <v>149</v>
      </c>
      <c r="F114" s="210"/>
      <c r="G114" s="210"/>
      <c r="H114" s="169"/>
    </row>
    <row r="115" spans="1:8">
      <c r="A115" s="172"/>
      <c r="B115" s="206" t="s">
        <v>150</v>
      </c>
      <c r="C115" s="207">
        <v>294</v>
      </c>
      <c r="D115" s="208" t="s">
        <v>151</v>
      </c>
      <c r="F115" s="210"/>
      <c r="G115" s="210"/>
      <c r="H115" s="169"/>
    </row>
    <row r="116" spans="1:8">
      <c r="A116" s="172"/>
      <c r="B116" s="206" t="s">
        <v>152</v>
      </c>
      <c r="C116" s="207" t="s">
        <v>153</v>
      </c>
      <c r="D116" s="208" t="s">
        <v>154</v>
      </c>
      <c r="F116" s="210"/>
      <c r="G116" s="210"/>
      <c r="H116" s="169"/>
    </row>
    <row r="117" spans="1:8">
      <c r="A117" s="172"/>
      <c r="B117" s="214" t="s">
        <v>155</v>
      </c>
      <c r="C117" s="216">
        <v>290</v>
      </c>
      <c r="D117" s="217" t="s">
        <v>155</v>
      </c>
      <c r="F117" s="210"/>
      <c r="G117" s="210"/>
      <c r="H117" s="169"/>
    </row>
    <row r="118" spans="1:8">
      <c r="A118" s="172"/>
      <c r="B118" s="206" t="s">
        <v>156</v>
      </c>
      <c r="C118" s="227" t="s">
        <v>157</v>
      </c>
      <c r="D118" s="208" t="s">
        <v>127</v>
      </c>
      <c r="F118" s="210"/>
      <c r="G118" s="210"/>
      <c r="H118" s="169"/>
    </row>
    <row r="119" spans="1:8">
      <c r="A119" s="172"/>
      <c r="B119" s="171"/>
      <c r="C119" s="215" t="s">
        <v>158</v>
      </c>
      <c r="D119" s="177" t="s">
        <v>159</v>
      </c>
      <c r="F119" s="210"/>
      <c r="G119" s="210"/>
      <c r="H119" s="169"/>
    </row>
    <row r="120" spans="1:8">
      <c r="A120" s="172"/>
      <c r="B120" s="171"/>
      <c r="C120" s="215">
        <v>238</v>
      </c>
      <c r="D120" s="177" t="s">
        <v>160</v>
      </c>
      <c r="F120" s="210"/>
      <c r="G120" s="210"/>
      <c r="H120" s="169"/>
    </row>
    <row r="121" spans="1:8">
      <c r="A121" s="172"/>
      <c r="B121" s="171"/>
      <c r="C121" s="215" t="s">
        <v>161</v>
      </c>
      <c r="D121" s="177" t="s">
        <v>162</v>
      </c>
      <c r="F121" s="210"/>
      <c r="G121" s="210"/>
      <c r="H121" s="169"/>
    </row>
    <row r="122" spans="1:8">
      <c r="A122" s="172"/>
      <c r="B122" s="171"/>
      <c r="C122" s="215">
        <v>280</v>
      </c>
      <c r="D122" s="177" t="s">
        <v>163</v>
      </c>
      <c r="F122" s="210"/>
      <c r="G122" s="210"/>
      <c r="H122" s="169"/>
    </row>
    <row r="123" spans="1:8">
      <c r="A123" s="172"/>
      <c r="B123" s="171"/>
      <c r="C123" s="215">
        <v>281</v>
      </c>
      <c r="D123" s="177" t="s">
        <v>164</v>
      </c>
      <c r="F123" s="210"/>
      <c r="G123" s="210"/>
      <c r="H123" s="169"/>
    </row>
    <row r="124" spans="1:8">
      <c r="A124" s="172"/>
      <c r="B124" s="171"/>
      <c r="C124" s="215">
        <v>282</v>
      </c>
      <c r="D124" s="177" t="s">
        <v>165</v>
      </c>
      <c r="F124" s="204"/>
      <c r="G124" s="204"/>
      <c r="H124" s="169"/>
    </row>
    <row r="125" spans="1:8">
      <c r="A125" s="172"/>
      <c r="B125" s="171"/>
      <c r="C125" s="166">
        <v>291</v>
      </c>
      <c r="D125" s="177" t="s">
        <v>166</v>
      </c>
      <c r="F125" s="204"/>
      <c r="G125" s="204"/>
      <c r="H125" s="169"/>
    </row>
    <row r="126" spans="1:8">
      <c r="A126" s="172"/>
      <c r="B126" s="171"/>
      <c r="C126" s="166">
        <v>293</v>
      </c>
      <c r="D126" s="177" t="s">
        <v>167</v>
      </c>
      <c r="F126" s="204"/>
      <c r="G126" s="204"/>
      <c r="H126" s="169"/>
    </row>
    <row r="127" spans="1:8">
      <c r="A127" s="172"/>
      <c r="B127" s="171"/>
      <c r="C127" s="166">
        <v>295</v>
      </c>
      <c r="D127" s="177" t="s">
        <v>168</v>
      </c>
      <c r="F127" s="204"/>
      <c r="G127" s="204"/>
      <c r="H127" s="169"/>
    </row>
    <row r="128" spans="1:8">
      <c r="A128" s="172"/>
      <c r="B128" s="171"/>
      <c r="C128" s="166">
        <v>296</v>
      </c>
      <c r="D128" s="177" t="s">
        <v>169</v>
      </c>
      <c r="H128" s="170"/>
    </row>
    <row r="129" spans="1:8">
      <c r="A129" s="172"/>
      <c r="B129" s="171"/>
      <c r="C129" s="166">
        <v>297</v>
      </c>
      <c r="D129" s="177" t="s">
        <v>170</v>
      </c>
      <c r="H129" s="170"/>
    </row>
    <row r="130" spans="1:8">
      <c r="A130" s="172"/>
      <c r="B130" s="171"/>
      <c r="C130" s="166">
        <v>298</v>
      </c>
      <c r="D130" s="177" t="s">
        <v>171</v>
      </c>
      <c r="H130" s="170"/>
    </row>
    <row r="131" spans="1:8">
      <c r="A131" s="172"/>
      <c r="B131" s="171"/>
      <c r="C131" s="212">
        <v>299</v>
      </c>
      <c r="D131" s="213" t="s">
        <v>156</v>
      </c>
      <c r="H131" s="170"/>
    </row>
    <row r="132" spans="1:8" ht="25.5">
      <c r="A132" s="172"/>
      <c r="B132" s="206"/>
      <c r="D132" s="177" t="s">
        <v>172</v>
      </c>
      <c r="H132" s="169"/>
    </row>
    <row r="133" spans="1:8">
      <c r="A133" s="174" t="s">
        <v>173</v>
      </c>
      <c r="B133" s="174" t="s">
        <v>174</v>
      </c>
      <c r="C133" s="227" t="s">
        <v>175</v>
      </c>
      <c r="D133" s="208" t="s">
        <v>176</v>
      </c>
      <c r="H133" s="169"/>
    </row>
    <row r="134" spans="1:8" ht="25.5">
      <c r="A134" s="172"/>
      <c r="B134" s="173"/>
      <c r="C134" s="228" t="s">
        <v>177</v>
      </c>
      <c r="D134" s="213" t="s">
        <v>178</v>
      </c>
      <c r="H134" s="169"/>
    </row>
    <row r="135" spans="1:8" ht="25.5">
      <c r="A135" s="176"/>
      <c r="B135" s="214"/>
      <c r="C135" s="229"/>
      <c r="D135" s="217" t="s">
        <v>179</v>
      </c>
      <c r="H135" s="169"/>
    </row>
    <row r="136" spans="1:8">
      <c r="A136" s="176"/>
      <c r="B136" s="230" t="s">
        <v>176</v>
      </c>
      <c r="C136" s="227">
        <v>250</v>
      </c>
      <c r="D136" s="208" t="s">
        <v>176</v>
      </c>
      <c r="H136" s="169"/>
    </row>
    <row r="137" spans="1:8" ht="25.5">
      <c r="A137" s="176"/>
      <c r="C137" s="215">
        <v>251</v>
      </c>
      <c r="D137" s="177" t="s">
        <v>178</v>
      </c>
      <c r="H137" s="169"/>
    </row>
    <row r="138" spans="1:8">
      <c r="A138" s="180"/>
      <c r="B138" s="219"/>
      <c r="C138" s="228">
        <v>255</v>
      </c>
      <c r="D138" s="213" t="s">
        <v>180</v>
      </c>
      <c r="H138" s="169"/>
    </row>
    <row r="139" spans="1:8">
      <c r="H139" s="169"/>
    </row>
    <row r="140" spans="1:8" ht="23.25">
      <c r="A140" s="202" t="s">
        <v>181</v>
      </c>
      <c r="H140" s="169"/>
    </row>
    <row r="141" spans="1:8">
      <c r="A141" s="174" t="s">
        <v>182</v>
      </c>
      <c r="B141" s="206" t="s">
        <v>183</v>
      </c>
      <c r="C141" s="207">
        <v>390</v>
      </c>
      <c r="D141" s="208" t="s">
        <v>183</v>
      </c>
    </row>
    <row r="142" spans="1:8" ht="25.5">
      <c r="A142" s="172"/>
      <c r="B142" s="171"/>
      <c r="C142" s="166">
        <v>391</v>
      </c>
      <c r="D142" s="177" t="s">
        <v>184</v>
      </c>
      <c r="F142" s="210"/>
      <c r="G142" s="210"/>
      <c r="H142" s="169"/>
    </row>
    <row r="143" spans="1:8" ht="25.5">
      <c r="A143" s="172"/>
      <c r="B143" s="171"/>
      <c r="C143" s="166">
        <v>395</v>
      </c>
      <c r="D143" s="177" t="s">
        <v>185</v>
      </c>
      <c r="F143" s="210"/>
      <c r="G143" s="210"/>
      <c r="H143" s="169"/>
    </row>
    <row r="144" spans="1:8" ht="25.5">
      <c r="A144" s="172"/>
      <c r="B144" s="171"/>
      <c r="C144" s="166">
        <v>396</v>
      </c>
      <c r="D144" s="177" t="s">
        <v>186</v>
      </c>
      <c r="F144" s="210"/>
      <c r="G144" s="210"/>
      <c r="H144" s="169"/>
    </row>
    <row r="145" spans="1:8">
      <c r="A145" s="172"/>
      <c r="B145" s="211"/>
      <c r="C145" s="212">
        <v>398</v>
      </c>
      <c r="D145" s="213" t="s">
        <v>187</v>
      </c>
      <c r="H145" s="169"/>
    </row>
    <row r="146" spans="1:8">
      <c r="A146" s="172"/>
      <c r="B146" s="206" t="s">
        <v>188</v>
      </c>
      <c r="C146" s="207">
        <v>340</v>
      </c>
      <c r="D146" s="208" t="s">
        <v>189</v>
      </c>
      <c r="F146" s="210"/>
      <c r="G146" s="210"/>
      <c r="H146" s="169"/>
    </row>
    <row r="147" spans="1:8">
      <c r="A147" s="172"/>
      <c r="B147" s="171"/>
      <c r="C147" s="166">
        <v>341</v>
      </c>
      <c r="D147" s="177" t="s">
        <v>190</v>
      </c>
      <c r="H147" s="169"/>
    </row>
    <row r="148" spans="1:8">
      <c r="A148" s="172"/>
      <c r="B148" s="171"/>
      <c r="C148" s="166">
        <v>342</v>
      </c>
      <c r="D148" s="177" t="s">
        <v>191</v>
      </c>
      <c r="F148" s="210"/>
      <c r="G148" s="210"/>
      <c r="H148" s="169"/>
    </row>
    <row r="149" spans="1:8">
      <c r="A149" s="172"/>
      <c r="B149" s="171"/>
      <c r="C149" s="215">
        <v>343</v>
      </c>
      <c r="D149" s="177" t="s">
        <v>192</v>
      </c>
      <c r="F149" s="210"/>
      <c r="G149" s="210"/>
      <c r="H149" s="169"/>
    </row>
    <row r="150" spans="1:8">
      <c r="A150" s="172"/>
      <c r="B150" s="171"/>
      <c r="C150" s="215">
        <v>344</v>
      </c>
      <c r="D150" s="177" t="s">
        <v>193</v>
      </c>
      <c r="F150" s="210"/>
      <c r="G150" s="210"/>
      <c r="H150" s="169"/>
    </row>
    <row r="151" spans="1:8">
      <c r="A151" s="172"/>
      <c r="B151" s="171"/>
      <c r="C151" s="215">
        <v>345</v>
      </c>
      <c r="D151" s="177" t="s">
        <v>194</v>
      </c>
      <c r="F151" s="210"/>
      <c r="G151" s="210"/>
      <c r="H151" s="169"/>
    </row>
    <row r="152" spans="1:8">
      <c r="A152" s="172"/>
      <c r="B152" s="171"/>
      <c r="C152" s="215">
        <v>346</v>
      </c>
      <c r="D152" s="177" t="s">
        <v>195</v>
      </c>
      <c r="F152" s="210"/>
      <c r="G152" s="210"/>
      <c r="H152" s="169"/>
    </row>
    <row r="153" spans="1:8">
      <c r="A153" s="172"/>
      <c r="B153" s="211"/>
      <c r="C153" s="228">
        <v>349</v>
      </c>
      <c r="D153" s="213" t="s">
        <v>196</v>
      </c>
      <c r="F153" s="210"/>
      <c r="G153" s="210"/>
      <c r="H153" s="169"/>
    </row>
    <row r="154" spans="1:8">
      <c r="A154" s="172"/>
      <c r="B154" s="206" t="s">
        <v>197</v>
      </c>
      <c r="C154" s="207">
        <v>370</v>
      </c>
      <c r="D154" s="208" t="s">
        <v>198</v>
      </c>
      <c r="F154" s="210"/>
      <c r="G154" s="210"/>
      <c r="H154" s="169"/>
    </row>
    <row r="155" spans="1:8">
      <c r="A155" s="172"/>
      <c r="B155" s="171"/>
      <c r="C155" s="166">
        <v>371</v>
      </c>
      <c r="D155" s="177" t="s">
        <v>199</v>
      </c>
      <c r="F155" s="210"/>
      <c r="G155" s="210"/>
      <c r="H155" s="169"/>
    </row>
    <row r="156" spans="1:8">
      <c r="A156" s="172"/>
      <c r="B156" s="171"/>
      <c r="C156" s="166">
        <v>372</v>
      </c>
      <c r="D156" s="177" t="s">
        <v>199</v>
      </c>
      <c r="F156" s="210"/>
      <c r="G156" s="210"/>
      <c r="H156" s="169"/>
    </row>
    <row r="157" spans="1:8">
      <c r="A157" s="172"/>
      <c r="B157" s="171"/>
      <c r="C157" s="166">
        <v>373</v>
      </c>
      <c r="D157" s="177" t="s">
        <v>199</v>
      </c>
      <c r="F157" s="210"/>
      <c r="G157" s="210"/>
      <c r="H157" s="169"/>
    </row>
    <row r="158" spans="1:8">
      <c r="A158" s="172"/>
      <c r="B158" s="171"/>
      <c r="C158" s="166">
        <v>374</v>
      </c>
      <c r="D158" s="177" t="s">
        <v>199</v>
      </c>
      <c r="F158" s="210"/>
      <c r="G158" s="210"/>
      <c r="H158" s="169"/>
    </row>
    <row r="159" spans="1:8">
      <c r="A159" s="172"/>
      <c r="B159" s="206" t="s">
        <v>200</v>
      </c>
      <c r="C159" s="207">
        <v>300</v>
      </c>
      <c r="D159" s="208" t="s">
        <v>201</v>
      </c>
      <c r="F159" s="210"/>
      <c r="G159" s="210"/>
      <c r="H159" s="169"/>
    </row>
    <row r="160" spans="1:8">
      <c r="A160" s="172"/>
      <c r="B160" s="171"/>
      <c r="C160" s="166">
        <v>301</v>
      </c>
      <c r="D160" s="177" t="s">
        <v>202</v>
      </c>
      <c r="F160" s="210"/>
      <c r="G160" s="210"/>
      <c r="H160" s="169"/>
    </row>
    <row r="161" spans="1:8">
      <c r="A161" s="172"/>
      <c r="B161" s="171"/>
      <c r="C161" s="166">
        <v>303</v>
      </c>
      <c r="D161" s="177" t="s">
        <v>203</v>
      </c>
      <c r="F161" s="210"/>
      <c r="G161" s="210"/>
      <c r="H161" s="169"/>
    </row>
    <row r="162" spans="1:8">
      <c r="A162" s="172"/>
      <c r="B162" s="171"/>
      <c r="C162" s="166">
        <v>304</v>
      </c>
      <c r="D162" s="177" t="s">
        <v>204</v>
      </c>
      <c r="H162" s="169"/>
    </row>
    <row r="163" spans="1:8">
      <c r="A163" s="172"/>
      <c r="B163" s="171"/>
      <c r="C163" s="166">
        <v>310</v>
      </c>
      <c r="D163" s="177" t="s">
        <v>205</v>
      </c>
      <c r="F163" s="210"/>
      <c r="G163" s="210"/>
      <c r="H163" s="169"/>
    </row>
    <row r="164" spans="1:8">
      <c r="A164" s="172"/>
      <c r="B164" s="171"/>
      <c r="C164" s="166">
        <v>311</v>
      </c>
      <c r="D164" s="177" t="s">
        <v>206</v>
      </c>
      <c r="F164" s="210"/>
      <c r="G164" s="210"/>
      <c r="H164" s="169"/>
    </row>
    <row r="165" spans="1:8">
      <c r="A165" s="172"/>
      <c r="B165" s="171"/>
      <c r="C165" s="166">
        <v>313</v>
      </c>
      <c r="D165" s="177" t="s">
        <v>207</v>
      </c>
      <c r="F165" s="210"/>
      <c r="G165" s="210"/>
      <c r="H165" s="169"/>
    </row>
    <row r="166" spans="1:8">
      <c r="A166" s="172"/>
      <c r="B166" s="171"/>
      <c r="C166" s="166">
        <v>314</v>
      </c>
      <c r="D166" s="177" t="s">
        <v>208</v>
      </c>
      <c r="F166" s="210"/>
      <c r="G166" s="210"/>
      <c r="H166" s="169"/>
    </row>
    <row r="167" spans="1:8">
      <c r="A167" s="172"/>
      <c r="B167" s="171"/>
      <c r="C167" s="166">
        <v>320</v>
      </c>
      <c r="D167" s="177" t="s">
        <v>209</v>
      </c>
      <c r="F167" s="210"/>
      <c r="G167" s="210"/>
      <c r="H167" s="169"/>
    </row>
    <row r="168" spans="1:8">
      <c r="A168" s="172"/>
      <c r="B168" s="171"/>
      <c r="C168" s="166">
        <v>321</v>
      </c>
      <c r="D168" s="177" t="s">
        <v>210</v>
      </c>
      <c r="F168" s="210"/>
      <c r="G168" s="210"/>
      <c r="H168" s="169"/>
    </row>
    <row r="169" spans="1:8">
      <c r="A169" s="172"/>
      <c r="B169" s="171"/>
      <c r="C169" s="166">
        <v>323</v>
      </c>
      <c r="D169" s="177" t="s">
        <v>211</v>
      </c>
      <c r="F169" s="210"/>
      <c r="G169" s="210"/>
      <c r="H169" s="169"/>
    </row>
    <row r="170" spans="1:8">
      <c r="A170" s="172"/>
      <c r="B170" s="171"/>
      <c r="C170" s="215">
        <v>324</v>
      </c>
      <c r="D170" s="177" t="s">
        <v>212</v>
      </c>
      <c r="H170" s="169"/>
    </row>
    <row r="171" spans="1:8">
      <c r="A171" s="172"/>
      <c r="B171" s="171"/>
      <c r="C171" s="215">
        <v>330</v>
      </c>
      <c r="D171" s="177" t="s">
        <v>213</v>
      </c>
      <c r="H171" s="169"/>
    </row>
    <row r="172" spans="1:8">
      <c r="A172" s="172"/>
      <c r="B172" s="171"/>
      <c r="C172" s="166">
        <v>350</v>
      </c>
      <c r="D172" s="177" t="s">
        <v>214</v>
      </c>
      <c r="H172" s="169"/>
    </row>
    <row r="173" spans="1:8">
      <c r="A173" s="172"/>
      <c r="B173" s="171"/>
      <c r="C173" s="166">
        <v>351</v>
      </c>
      <c r="D173" s="177" t="s">
        <v>215</v>
      </c>
      <c r="H173" s="169"/>
    </row>
    <row r="174" spans="1:8">
      <c r="A174" s="172"/>
      <c r="B174" s="171"/>
      <c r="C174" s="166">
        <v>360</v>
      </c>
      <c r="D174" s="177" t="s">
        <v>216</v>
      </c>
      <c r="H174" s="169"/>
    </row>
    <row r="175" spans="1:8">
      <c r="A175" s="172"/>
      <c r="B175" s="171"/>
      <c r="C175" s="166">
        <v>361</v>
      </c>
      <c r="D175" s="177" t="s">
        <v>217</v>
      </c>
      <c r="F175" s="210"/>
      <c r="G175" s="210"/>
      <c r="H175" s="169"/>
    </row>
    <row r="176" spans="1:8">
      <c r="A176" s="172"/>
      <c r="B176" s="171"/>
      <c r="C176" s="166">
        <v>362</v>
      </c>
      <c r="D176" s="177" t="s">
        <v>217</v>
      </c>
      <c r="F176" s="210"/>
      <c r="G176" s="210"/>
      <c r="H176" s="169"/>
    </row>
    <row r="177" spans="1:8">
      <c r="A177" s="172"/>
      <c r="B177" s="171"/>
      <c r="C177" s="166">
        <v>363</v>
      </c>
      <c r="D177" s="177" t="s">
        <v>218</v>
      </c>
      <c r="F177" s="210"/>
      <c r="G177" s="210"/>
      <c r="H177" s="169"/>
    </row>
    <row r="178" spans="1:8">
      <c r="A178" s="172"/>
      <c r="B178" s="171"/>
      <c r="C178" s="166">
        <v>364</v>
      </c>
      <c r="D178" s="177" t="s">
        <v>219</v>
      </c>
      <c r="F178" s="210"/>
      <c r="G178" s="210"/>
      <c r="H178" s="170"/>
    </row>
    <row r="179" spans="1:8">
      <c r="A179" s="172"/>
      <c r="B179" s="206" t="s">
        <v>220</v>
      </c>
      <c r="C179" s="207">
        <v>367</v>
      </c>
      <c r="D179" s="208" t="s">
        <v>221</v>
      </c>
      <c r="F179" s="204"/>
      <c r="G179" s="204"/>
      <c r="H179" s="170"/>
    </row>
    <row r="180" spans="1:8">
      <c r="A180" s="172"/>
      <c r="B180" s="171"/>
      <c r="C180" s="166">
        <v>380</v>
      </c>
      <c r="D180" s="177" t="s">
        <v>222</v>
      </c>
      <c r="H180" s="169"/>
    </row>
    <row r="181" spans="1:8">
      <c r="A181" s="172"/>
      <c r="B181" s="171"/>
      <c r="C181" s="166" t="s">
        <v>223</v>
      </c>
      <c r="D181" s="177" t="s">
        <v>224</v>
      </c>
      <c r="H181" s="169"/>
    </row>
    <row r="182" spans="1:8">
      <c r="A182" s="172"/>
      <c r="B182" s="171"/>
      <c r="C182" s="166">
        <v>385</v>
      </c>
      <c r="D182" s="177" t="s">
        <v>225</v>
      </c>
      <c r="H182" s="169"/>
    </row>
    <row r="183" spans="1:8">
      <c r="A183" s="172"/>
      <c r="B183" s="211"/>
      <c r="C183" s="212">
        <v>387</v>
      </c>
      <c r="D183" s="213" t="s">
        <v>226</v>
      </c>
      <c r="F183" s="210"/>
      <c r="G183" s="210"/>
      <c r="H183" s="169"/>
    </row>
    <row r="184" spans="1:8">
      <c r="A184" s="175" t="s">
        <v>227</v>
      </c>
      <c r="B184" s="206" t="s">
        <v>228</v>
      </c>
      <c r="C184" s="207">
        <v>400</v>
      </c>
      <c r="D184" s="208" t="s">
        <v>229</v>
      </c>
      <c r="F184" s="210"/>
      <c r="G184" s="210"/>
      <c r="H184" s="169"/>
    </row>
    <row r="185" spans="1:8">
      <c r="A185" s="176"/>
      <c r="B185" s="171"/>
      <c r="C185" s="215">
        <v>401</v>
      </c>
      <c r="D185" s="177" t="s">
        <v>230</v>
      </c>
      <c r="F185" s="210"/>
      <c r="G185" s="210"/>
      <c r="H185" s="169"/>
    </row>
    <row r="186" spans="1:8">
      <c r="A186" s="176"/>
      <c r="B186" s="171"/>
      <c r="C186" s="215">
        <v>402</v>
      </c>
      <c r="D186" s="177" t="s">
        <v>230</v>
      </c>
      <c r="F186" s="210"/>
      <c r="G186" s="210"/>
      <c r="H186" s="169"/>
    </row>
    <row r="187" spans="1:8">
      <c r="A187" s="176"/>
      <c r="B187" s="171"/>
      <c r="C187" s="215">
        <v>403</v>
      </c>
      <c r="D187" s="177" t="s">
        <v>230</v>
      </c>
      <c r="F187" s="210"/>
      <c r="G187" s="210"/>
      <c r="H187" s="169"/>
    </row>
    <row r="188" spans="1:8">
      <c r="A188" s="176"/>
      <c r="B188" s="171"/>
      <c r="C188" s="231">
        <v>406</v>
      </c>
      <c r="D188" s="177" t="s">
        <v>231</v>
      </c>
      <c r="F188" s="210"/>
      <c r="G188" s="210"/>
      <c r="H188" s="169"/>
    </row>
    <row r="189" spans="1:8">
      <c r="A189" s="176"/>
      <c r="B189" s="171"/>
      <c r="C189" s="231">
        <v>409</v>
      </c>
      <c r="D189" s="177" t="s">
        <v>232</v>
      </c>
      <c r="F189" s="210"/>
      <c r="G189" s="210"/>
      <c r="H189" s="169"/>
    </row>
    <row r="190" spans="1:8">
      <c r="A190" s="176"/>
      <c r="B190" s="171"/>
      <c r="C190" s="231">
        <v>410</v>
      </c>
      <c r="D190" s="177" t="s">
        <v>233</v>
      </c>
      <c r="F190" s="210"/>
      <c r="G190" s="210"/>
      <c r="H190" s="169"/>
    </row>
    <row r="191" spans="1:8">
      <c r="A191" s="176"/>
      <c r="B191" s="171"/>
      <c r="C191" s="215">
        <v>411</v>
      </c>
      <c r="D191" s="177" t="s">
        <v>234</v>
      </c>
      <c r="F191" s="210"/>
      <c r="G191" s="210"/>
      <c r="H191" s="169"/>
    </row>
    <row r="192" spans="1:8">
      <c r="A192" s="176"/>
      <c r="B192" s="171"/>
      <c r="C192" s="215">
        <v>412</v>
      </c>
      <c r="D192" s="177" t="s">
        <v>234</v>
      </c>
      <c r="F192" s="210"/>
      <c r="G192" s="210"/>
      <c r="H192" s="169"/>
    </row>
    <row r="193" spans="1:8">
      <c r="A193" s="176"/>
      <c r="B193" s="171"/>
      <c r="C193" s="215">
        <v>413</v>
      </c>
      <c r="D193" s="177" t="s">
        <v>234</v>
      </c>
      <c r="F193" s="210"/>
      <c r="G193" s="210"/>
      <c r="H193" s="169"/>
    </row>
    <row r="194" spans="1:8">
      <c r="A194" s="176"/>
      <c r="B194" s="171"/>
      <c r="C194" s="231">
        <v>416</v>
      </c>
      <c r="D194" s="177" t="s">
        <v>231</v>
      </c>
      <c r="F194" s="210"/>
      <c r="G194" s="210"/>
      <c r="H194" s="169"/>
    </row>
    <row r="195" spans="1:8">
      <c r="A195" s="176"/>
      <c r="B195" s="171"/>
      <c r="C195" s="231">
        <v>419</v>
      </c>
      <c r="D195" s="177" t="s">
        <v>232</v>
      </c>
      <c r="F195" s="210"/>
      <c r="G195" s="210"/>
      <c r="H195" s="169"/>
    </row>
    <row r="196" spans="1:8">
      <c r="A196" s="176"/>
      <c r="B196" s="171"/>
      <c r="C196" s="231">
        <v>420</v>
      </c>
      <c r="D196" s="177" t="s">
        <v>235</v>
      </c>
      <c r="F196" s="210"/>
      <c r="G196" s="210"/>
      <c r="H196" s="169"/>
    </row>
    <row r="197" spans="1:8">
      <c r="A197" s="176"/>
      <c r="B197" s="171"/>
      <c r="C197" s="215">
        <v>421</v>
      </c>
      <c r="D197" s="177" t="s">
        <v>236</v>
      </c>
      <c r="F197" s="210"/>
      <c r="G197" s="210"/>
      <c r="H197" s="169"/>
    </row>
    <row r="198" spans="1:8">
      <c r="A198" s="176"/>
      <c r="B198" s="171"/>
      <c r="C198" s="215">
        <v>422</v>
      </c>
      <c r="D198" s="177" t="s">
        <v>236</v>
      </c>
      <c r="F198" s="210"/>
      <c r="G198" s="210"/>
      <c r="H198" s="169"/>
    </row>
    <row r="199" spans="1:8">
      <c r="A199" s="176"/>
      <c r="B199" s="171"/>
      <c r="C199" s="215">
        <v>423</v>
      </c>
      <c r="D199" s="177" t="s">
        <v>236</v>
      </c>
      <c r="F199" s="210"/>
      <c r="G199" s="210"/>
      <c r="H199" s="169"/>
    </row>
    <row r="200" spans="1:8">
      <c r="A200" s="176"/>
      <c r="B200" s="171"/>
      <c r="C200" s="231">
        <v>426</v>
      </c>
      <c r="D200" s="177" t="s">
        <v>231</v>
      </c>
      <c r="F200" s="210"/>
      <c r="G200" s="210"/>
      <c r="H200" s="169"/>
    </row>
    <row r="201" spans="1:8">
      <c r="A201" s="176"/>
      <c r="B201" s="171"/>
      <c r="C201" s="231">
        <v>429</v>
      </c>
      <c r="D201" s="177" t="s">
        <v>232</v>
      </c>
      <c r="F201" s="210"/>
      <c r="G201" s="210"/>
      <c r="H201" s="169"/>
    </row>
    <row r="202" spans="1:8">
      <c r="A202" s="176"/>
      <c r="B202" s="171"/>
      <c r="C202" s="231">
        <v>430</v>
      </c>
      <c r="D202" s="177" t="s">
        <v>237</v>
      </c>
      <c r="F202" s="210"/>
      <c r="G202" s="210"/>
      <c r="H202" s="169"/>
    </row>
    <row r="203" spans="1:8">
      <c r="A203" s="176"/>
      <c r="B203" s="171"/>
      <c r="C203" s="215">
        <v>431</v>
      </c>
      <c r="D203" s="177" t="s">
        <v>238</v>
      </c>
      <c r="F203" s="210"/>
      <c r="G203" s="210"/>
      <c r="H203" s="169"/>
    </row>
    <row r="204" spans="1:8">
      <c r="A204" s="176"/>
      <c r="B204" s="171"/>
      <c r="C204" s="215">
        <v>432</v>
      </c>
      <c r="D204" s="177" t="s">
        <v>238</v>
      </c>
      <c r="F204" s="210"/>
      <c r="G204" s="210"/>
      <c r="H204" s="169"/>
    </row>
    <row r="205" spans="1:8">
      <c r="A205" s="176"/>
      <c r="B205" s="171"/>
      <c r="C205" s="215">
        <v>433</v>
      </c>
      <c r="D205" s="177" t="s">
        <v>238</v>
      </c>
      <c r="F205" s="210"/>
      <c r="G205" s="210"/>
      <c r="H205" s="169"/>
    </row>
    <row r="206" spans="1:8">
      <c r="A206" s="176"/>
      <c r="B206" s="171"/>
      <c r="C206" s="215">
        <v>434</v>
      </c>
      <c r="D206" s="177" t="s">
        <v>238</v>
      </c>
      <c r="F206" s="210"/>
      <c r="G206" s="210"/>
      <c r="H206" s="169"/>
    </row>
    <row r="207" spans="1:8">
      <c r="A207" s="176"/>
      <c r="B207" s="171"/>
      <c r="C207" s="215">
        <v>435</v>
      </c>
      <c r="D207" s="177" t="s">
        <v>238</v>
      </c>
      <c r="F207" s="210"/>
      <c r="G207" s="210"/>
      <c r="H207" s="169"/>
    </row>
    <row r="208" spans="1:8">
      <c r="A208" s="176"/>
      <c r="B208" s="171"/>
      <c r="C208" s="231">
        <v>436</v>
      </c>
      <c r="D208" s="177" t="s">
        <v>238</v>
      </c>
      <c r="F208" s="210"/>
      <c r="G208" s="210"/>
      <c r="H208" s="169"/>
    </row>
    <row r="209" spans="1:8">
      <c r="A209" s="176"/>
      <c r="B209" s="171"/>
      <c r="C209" s="231">
        <v>437</v>
      </c>
      <c r="D209" s="177" t="s">
        <v>238</v>
      </c>
      <c r="F209" s="210"/>
      <c r="G209" s="210"/>
      <c r="H209" s="169"/>
    </row>
    <row r="210" spans="1:8">
      <c r="A210" s="176"/>
      <c r="B210" s="171"/>
      <c r="C210" s="231">
        <v>439</v>
      </c>
      <c r="D210" s="177" t="s">
        <v>232</v>
      </c>
      <c r="F210" s="210"/>
      <c r="G210" s="210"/>
      <c r="H210" s="169"/>
    </row>
    <row r="211" spans="1:8">
      <c r="A211" s="176"/>
      <c r="B211" s="171"/>
      <c r="C211" s="231">
        <v>450</v>
      </c>
      <c r="D211" s="177" t="s">
        <v>239</v>
      </c>
      <c r="F211" s="210"/>
      <c r="G211" s="210"/>
      <c r="H211" s="169"/>
    </row>
    <row r="212" spans="1:8">
      <c r="A212" s="176"/>
      <c r="B212" s="171"/>
      <c r="C212" s="215">
        <v>451</v>
      </c>
      <c r="D212" s="177" t="s">
        <v>240</v>
      </c>
      <c r="F212" s="210"/>
      <c r="G212" s="210"/>
      <c r="H212" s="169"/>
    </row>
    <row r="213" spans="1:8">
      <c r="A213" s="176"/>
      <c r="B213" s="171"/>
      <c r="C213" s="215">
        <v>452</v>
      </c>
      <c r="D213" s="177" t="s">
        <v>240</v>
      </c>
      <c r="F213" s="210"/>
      <c r="G213" s="210"/>
      <c r="H213" s="169"/>
    </row>
    <row r="214" spans="1:8">
      <c r="A214" s="176"/>
      <c r="B214" s="171"/>
      <c r="C214" s="215">
        <v>453</v>
      </c>
      <c r="D214" s="177" t="s">
        <v>240</v>
      </c>
      <c r="F214" s="210"/>
      <c r="G214" s="210"/>
      <c r="H214" s="169"/>
    </row>
    <row r="215" spans="1:8">
      <c r="A215" s="176"/>
      <c r="B215" s="171"/>
      <c r="C215" s="215">
        <v>454</v>
      </c>
      <c r="D215" s="177" t="s">
        <v>240</v>
      </c>
      <c r="F215" s="210"/>
      <c r="G215" s="210"/>
      <c r="H215" s="169"/>
    </row>
    <row r="216" spans="1:8">
      <c r="A216" s="176"/>
      <c r="B216" s="171"/>
      <c r="C216" s="231">
        <v>459</v>
      </c>
      <c r="D216" s="177" t="s">
        <v>232</v>
      </c>
      <c r="F216" s="210"/>
      <c r="G216" s="210"/>
      <c r="H216" s="169"/>
    </row>
    <row r="217" spans="1:8">
      <c r="A217" s="176"/>
      <c r="B217" s="171"/>
      <c r="C217" s="215">
        <v>460</v>
      </c>
      <c r="D217" s="177" t="s">
        <v>241</v>
      </c>
      <c r="F217" s="210"/>
      <c r="G217" s="210"/>
      <c r="H217" s="169"/>
    </row>
    <row r="218" spans="1:8">
      <c r="A218" s="176"/>
      <c r="B218" s="211"/>
      <c r="C218" s="228">
        <v>469</v>
      </c>
      <c r="D218" s="213" t="s">
        <v>242</v>
      </c>
      <c r="F218" s="210"/>
      <c r="G218" s="210"/>
      <c r="H218" s="169"/>
    </row>
    <row r="219" spans="1:8">
      <c r="A219" s="176"/>
      <c r="B219" s="206" t="s">
        <v>243</v>
      </c>
      <c r="C219" s="207">
        <v>500</v>
      </c>
      <c r="D219" s="208" t="s">
        <v>244</v>
      </c>
      <c r="F219" s="210"/>
      <c r="G219" s="210"/>
      <c r="H219" s="169"/>
    </row>
    <row r="220" spans="1:8">
      <c r="A220" s="176"/>
      <c r="B220" s="171"/>
      <c r="C220" s="166">
        <v>501</v>
      </c>
      <c r="D220" s="177" t="s">
        <v>245</v>
      </c>
      <c r="F220" s="210"/>
      <c r="G220" s="210"/>
      <c r="H220" s="169"/>
    </row>
    <row r="221" spans="1:8">
      <c r="A221" s="176"/>
      <c r="B221" s="171"/>
      <c r="C221" s="166">
        <v>502</v>
      </c>
      <c r="D221" s="177" t="s">
        <v>245</v>
      </c>
      <c r="F221" s="210"/>
      <c r="G221" s="210"/>
      <c r="H221" s="169"/>
    </row>
    <row r="222" spans="1:8">
      <c r="A222" s="176"/>
      <c r="B222" s="171"/>
      <c r="C222" s="166">
        <v>503</v>
      </c>
      <c r="D222" s="177" t="s">
        <v>245</v>
      </c>
      <c r="F222" s="210"/>
      <c r="G222" s="210"/>
      <c r="H222" s="169"/>
    </row>
    <row r="223" spans="1:8">
      <c r="A223" s="176"/>
      <c r="B223" s="171"/>
      <c r="C223" s="166" t="s">
        <v>246</v>
      </c>
      <c r="D223" s="177" t="s">
        <v>247</v>
      </c>
      <c r="F223" s="204"/>
      <c r="G223" s="204"/>
      <c r="H223" s="169"/>
    </row>
    <row r="224" spans="1:8">
      <c r="A224" s="176"/>
      <c r="B224" s="171"/>
      <c r="C224" s="166">
        <v>505</v>
      </c>
      <c r="D224" s="177" t="s">
        <v>248</v>
      </c>
      <c r="F224" s="210"/>
      <c r="G224" s="210"/>
      <c r="H224" s="169"/>
    </row>
    <row r="225" spans="1:8">
      <c r="A225" s="176"/>
      <c r="B225" s="171"/>
      <c r="C225" s="166">
        <v>506</v>
      </c>
      <c r="D225" s="177" t="s">
        <v>249</v>
      </c>
      <c r="F225" s="204"/>
      <c r="G225" s="204"/>
      <c r="H225" s="170"/>
    </row>
    <row r="226" spans="1:8">
      <c r="A226" s="176"/>
      <c r="B226" s="171"/>
      <c r="C226" s="166">
        <v>508</v>
      </c>
      <c r="D226" s="177" t="s">
        <v>151</v>
      </c>
      <c r="F226" s="204"/>
      <c r="G226" s="204"/>
      <c r="H226" s="170"/>
    </row>
    <row r="227" spans="1:8">
      <c r="A227" s="176"/>
      <c r="B227" s="171"/>
      <c r="C227" s="166">
        <v>509</v>
      </c>
      <c r="D227" s="177" t="s">
        <v>250</v>
      </c>
      <c r="F227" s="204"/>
      <c r="G227" s="204"/>
      <c r="H227" s="169"/>
    </row>
    <row r="228" spans="1:8">
      <c r="A228" s="176"/>
      <c r="B228" s="171"/>
      <c r="C228" s="215">
        <v>510</v>
      </c>
      <c r="D228" s="177" t="s">
        <v>251</v>
      </c>
      <c r="H228" s="169"/>
    </row>
    <row r="229" spans="1:8">
      <c r="A229" s="176"/>
      <c r="B229" s="171"/>
      <c r="C229" s="215">
        <v>511</v>
      </c>
      <c r="D229" s="177" t="s">
        <v>252</v>
      </c>
      <c r="H229" s="169"/>
    </row>
    <row r="230" spans="1:8">
      <c r="A230" s="176"/>
      <c r="B230" s="171"/>
      <c r="C230" s="215">
        <v>512</v>
      </c>
      <c r="D230" s="177" t="s">
        <v>252</v>
      </c>
      <c r="H230" s="169"/>
    </row>
    <row r="231" spans="1:8">
      <c r="A231" s="176"/>
      <c r="B231" s="171"/>
      <c r="C231" s="215">
        <v>513</v>
      </c>
      <c r="D231" s="177" t="s">
        <v>252</v>
      </c>
      <c r="H231" s="169"/>
    </row>
    <row r="232" spans="1:8">
      <c r="A232" s="176"/>
      <c r="B232" s="171"/>
      <c r="C232" s="215">
        <v>515</v>
      </c>
      <c r="D232" s="177" t="s">
        <v>253</v>
      </c>
      <c r="F232" s="210"/>
      <c r="G232" s="210"/>
      <c r="H232" s="169"/>
    </row>
    <row r="233" spans="1:8">
      <c r="A233" s="176"/>
      <c r="B233" s="171"/>
      <c r="C233" s="215">
        <v>516</v>
      </c>
      <c r="D233" s="177" t="s">
        <v>254</v>
      </c>
      <c r="H233" s="169"/>
    </row>
    <row r="234" spans="1:8">
      <c r="A234" s="176"/>
      <c r="B234" s="171"/>
      <c r="C234" s="215">
        <v>518</v>
      </c>
      <c r="D234" s="177" t="s">
        <v>151</v>
      </c>
      <c r="F234" s="204"/>
      <c r="G234" s="204"/>
      <c r="H234" s="169"/>
    </row>
    <row r="235" spans="1:8">
      <c r="A235" s="176"/>
      <c r="B235" s="171"/>
      <c r="C235" s="215">
        <v>519</v>
      </c>
      <c r="D235" s="177" t="s">
        <v>250</v>
      </c>
      <c r="H235" s="169"/>
    </row>
    <row r="236" spans="1:8">
      <c r="A236" s="176"/>
      <c r="B236" s="171"/>
      <c r="C236" s="166">
        <v>520</v>
      </c>
      <c r="D236" s="177" t="s">
        <v>255</v>
      </c>
      <c r="F236" s="210"/>
      <c r="G236" s="210"/>
      <c r="H236" s="169"/>
    </row>
    <row r="237" spans="1:8">
      <c r="A237" s="176"/>
      <c r="B237" s="171"/>
      <c r="C237" s="166">
        <v>521</v>
      </c>
      <c r="D237" s="178" t="s">
        <v>256</v>
      </c>
      <c r="F237" s="210"/>
      <c r="G237" s="210"/>
      <c r="H237" s="169"/>
    </row>
    <row r="238" spans="1:8">
      <c r="A238" s="176"/>
      <c r="B238" s="171"/>
      <c r="C238" s="166">
        <v>522</v>
      </c>
      <c r="D238" s="177" t="s">
        <v>257</v>
      </c>
      <c r="H238" s="169"/>
    </row>
    <row r="239" spans="1:8">
      <c r="A239" s="176"/>
      <c r="B239" s="171"/>
      <c r="C239" s="166">
        <v>523</v>
      </c>
      <c r="D239" s="177" t="s">
        <v>258</v>
      </c>
      <c r="F239" s="210"/>
      <c r="G239" s="210"/>
      <c r="H239" s="170"/>
    </row>
    <row r="240" spans="1:8">
      <c r="A240" s="176"/>
      <c r="B240" s="171"/>
      <c r="C240" s="166">
        <v>524</v>
      </c>
      <c r="D240" s="177" t="s">
        <v>259</v>
      </c>
      <c r="F240" s="210"/>
      <c r="G240" s="210"/>
      <c r="H240" s="170"/>
    </row>
    <row r="241" spans="1:8">
      <c r="A241" s="176"/>
      <c r="B241" s="171"/>
      <c r="C241" s="166">
        <v>525</v>
      </c>
      <c r="D241" s="177" t="s">
        <v>102</v>
      </c>
      <c r="F241" s="210"/>
      <c r="G241" s="210"/>
      <c r="H241" s="170"/>
    </row>
    <row r="242" spans="1:8">
      <c r="A242" s="176"/>
      <c r="B242" s="171"/>
      <c r="C242" s="166">
        <v>528</v>
      </c>
      <c r="D242" s="177" t="s">
        <v>260</v>
      </c>
      <c r="F242" s="210"/>
      <c r="G242" s="210"/>
      <c r="H242" s="170"/>
    </row>
    <row r="243" spans="1:8">
      <c r="A243" s="176"/>
      <c r="B243" s="171"/>
      <c r="C243" s="166">
        <v>529</v>
      </c>
      <c r="D243" s="177" t="s">
        <v>261</v>
      </c>
      <c r="F243" s="210"/>
      <c r="G243" s="210"/>
      <c r="H243" s="170"/>
    </row>
    <row r="244" spans="1:8">
      <c r="A244" s="176"/>
      <c r="B244" s="171"/>
      <c r="C244" s="166">
        <v>530</v>
      </c>
      <c r="D244" s="177" t="s">
        <v>262</v>
      </c>
      <c r="F244" s="210"/>
      <c r="G244" s="210"/>
      <c r="H244" s="170"/>
    </row>
    <row r="245" spans="1:8">
      <c r="A245" s="176"/>
      <c r="B245" s="171"/>
      <c r="C245" s="166">
        <v>531</v>
      </c>
      <c r="D245" s="177" t="s">
        <v>263</v>
      </c>
      <c r="F245" s="210"/>
      <c r="G245" s="210"/>
      <c r="H245" s="170"/>
    </row>
    <row r="246" spans="1:8">
      <c r="A246" s="176"/>
      <c r="B246" s="171"/>
      <c r="C246" s="166">
        <v>533</v>
      </c>
      <c r="D246" s="177" t="s">
        <v>264</v>
      </c>
      <c r="F246" s="210"/>
      <c r="G246" s="210"/>
      <c r="H246" s="170"/>
    </row>
    <row r="247" spans="1:8">
      <c r="A247" s="176"/>
      <c r="B247" s="171"/>
      <c r="C247" s="166">
        <v>534</v>
      </c>
      <c r="D247" s="177" t="s">
        <v>265</v>
      </c>
      <c r="F247" s="210"/>
      <c r="G247" s="210"/>
      <c r="H247" s="170"/>
    </row>
    <row r="248" spans="1:8">
      <c r="A248" s="176"/>
      <c r="B248" s="171"/>
      <c r="C248" s="166">
        <v>536</v>
      </c>
      <c r="D248" s="177" t="s">
        <v>266</v>
      </c>
      <c r="F248" s="210"/>
      <c r="G248" s="210"/>
      <c r="H248" s="170"/>
    </row>
    <row r="249" spans="1:8">
      <c r="A249" s="176"/>
      <c r="B249" s="171"/>
      <c r="C249" s="166">
        <v>539</v>
      </c>
      <c r="D249" s="177" t="s">
        <v>267</v>
      </c>
      <c r="F249" s="210"/>
      <c r="G249" s="210"/>
      <c r="H249" s="170"/>
    </row>
    <row r="250" spans="1:8">
      <c r="A250" s="176"/>
      <c r="B250" s="171"/>
      <c r="C250" s="166">
        <v>540</v>
      </c>
      <c r="D250" s="177" t="s">
        <v>268</v>
      </c>
      <c r="F250" s="210"/>
      <c r="G250" s="210"/>
      <c r="H250" s="170"/>
    </row>
    <row r="251" spans="1:8">
      <c r="A251" s="176"/>
      <c r="B251" s="171"/>
      <c r="C251" s="166">
        <v>541</v>
      </c>
      <c r="D251" s="177" t="s">
        <v>269</v>
      </c>
      <c r="F251" s="210"/>
      <c r="G251" s="210"/>
      <c r="H251" s="170"/>
    </row>
    <row r="252" spans="1:8">
      <c r="A252" s="176"/>
      <c r="B252" s="171"/>
      <c r="C252" s="166">
        <v>542</v>
      </c>
      <c r="D252" s="177" t="s">
        <v>270</v>
      </c>
      <c r="F252" s="210"/>
      <c r="G252" s="210"/>
      <c r="H252" s="170"/>
    </row>
    <row r="253" spans="1:8">
      <c r="A253" s="176"/>
      <c r="B253" s="171"/>
      <c r="C253" s="166">
        <v>544</v>
      </c>
      <c r="D253" s="177" t="s">
        <v>271</v>
      </c>
      <c r="F253" s="210"/>
      <c r="G253" s="210"/>
      <c r="H253" s="170"/>
    </row>
    <row r="254" spans="1:8">
      <c r="A254" s="176"/>
      <c r="B254" s="171"/>
      <c r="C254" s="166" t="s">
        <v>272</v>
      </c>
      <c r="D254" s="177" t="s">
        <v>105</v>
      </c>
      <c r="F254" s="210"/>
      <c r="G254" s="210"/>
      <c r="H254" s="170"/>
    </row>
    <row r="255" spans="1:8">
      <c r="A255" s="176"/>
      <c r="B255" s="171"/>
      <c r="C255" s="166">
        <v>550</v>
      </c>
      <c r="D255" s="177" t="s">
        <v>273</v>
      </c>
      <c r="F255" s="210"/>
      <c r="G255" s="210"/>
      <c r="H255" s="170"/>
    </row>
    <row r="256" spans="1:8">
      <c r="A256" s="176"/>
      <c r="B256" s="171"/>
      <c r="C256" s="166">
        <v>553</v>
      </c>
      <c r="D256" s="177" t="s">
        <v>274</v>
      </c>
      <c r="F256" s="210"/>
      <c r="G256" s="210"/>
      <c r="H256" s="170"/>
    </row>
    <row r="257" spans="1:8">
      <c r="A257" s="176"/>
      <c r="B257" s="171"/>
      <c r="C257" s="166">
        <v>554</v>
      </c>
      <c r="D257" s="177" t="s">
        <v>275</v>
      </c>
      <c r="F257" s="210"/>
      <c r="G257" s="210"/>
      <c r="H257" s="170"/>
    </row>
    <row r="258" spans="1:8">
      <c r="A258" s="176"/>
      <c r="B258" s="171"/>
      <c r="C258" s="166">
        <v>555</v>
      </c>
      <c r="D258" s="177" t="s">
        <v>275</v>
      </c>
      <c r="F258" s="210"/>
      <c r="G258" s="210"/>
      <c r="H258" s="170"/>
    </row>
    <row r="259" spans="1:8">
      <c r="A259" s="176"/>
      <c r="B259" s="171"/>
      <c r="C259" s="166">
        <v>557</v>
      </c>
      <c r="D259" s="177" t="s">
        <v>276</v>
      </c>
      <c r="F259" s="210"/>
      <c r="G259" s="210"/>
      <c r="H259" s="170"/>
    </row>
    <row r="260" spans="1:8">
      <c r="A260" s="176"/>
      <c r="B260" s="171"/>
      <c r="C260" s="166">
        <v>570</v>
      </c>
      <c r="D260" s="177" t="s">
        <v>277</v>
      </c>
      <c r="F260" s="204"/>
      <c r="G260" s="204"/>
      <c r="H260" s="169"/>
    </row>
    <row r="261" spans="1:8">
      <c r="A261" s="176"/>
      <c r="B261" s="171"/>
      <c r="C261" s="166">
        <v>571</v>
      </c>
      <c r="D261" s="177" t="s">
        <v>278</v>
      </c>
      <c r="H261" s="169"/>
    </row>
    <row r="262" spans="1:8">
      <c r="A262" s="176"/>
      <c r="B262" s="171"/>
      <c r="C262" s="166">
        <v>572</v>
      </c>
      <c r="D262" s="177" t="s">
        <v>279</v>
      </c>
      <c r="H262" s="169"/>
    </row>
    <row r="263" spans="1:8">
      <c r="A263" s="176"/>
      <c r="B263" s="171"/>
      <c r="C263" s="166">
        <v>579</v>
      </c>
      <c r="D263" s="177" t="s">
        <v>280</v>
      </c>
      <c r="H263" s="169"/>
    </row>
    <row r="264" spans="1:8">
      <c r="A264" s="176"/>
      <c r="B264" s="171"/>
      <c r="C264" s="166">
        <v>580</v>
      </c>
      <c r="D264" s="177" t="s">
        <v>281</v>
      </c>
      <c r="H264" s="169"/>
    </row>
    <row r="265" spans="1:8">
      <c r="A265" s="176"/>
      <c r="B265" s="171"/>
      <c r="C265" s="166">
        <v>581</v>
      </c>
      <c r="D265" s="177" t="s">
        <v>282</v>
      </c>
      <c r="H265" s="169"/>
    </row>
    <row r="266" spans="1:8">
      <c r="A266" s="176"/>
      <c r="B266" s="171"/>
      <c r="C266" s="166">
        <v>589</v>
      </c>
      <c r="D266" s="177" t="s">
        <v>283</v>
      </c>
      <c r="H266" s="169"/>
    </row>
    <row r="267" spans="1:8">
      <c r="A267" s="176"/>
      <c r="B267" s="171"/>
      <c r="C267" s="166">
        <v>590</v>
      </c>
      <c r="D267" s="177" t="s">
        <v>284</v>
      </c>
      <c r="H267" s="169"/>
    </row>
    <row r="268" spans="1:8">
      <c r="A268" s="176"/>
      <c r="B268" s="171"/>
      <c r="C268" s="166">
        <v>591</v>
      </c>
      <c r="D268" s="177" t="s">
        <v>285</v>
      </c>
      <c r="F268" s="210"/>
      <c r="G268" s="210"/>
      <c r="H268" s="169"/>
    </row>
    <row r="269" spans="1:8">
      <c r="A269" s="176"/>
      <c r="B269" s="171"/>
      <c r="C269" s="166">
        <v>592</v>
      </c>
      <c r="D269" s="177" t="s">
        <v>102</v>
      </c>
      <c r="F269" s="210"/>
      <c r="G269" s="210"/>
      <c r="H269" s="169"/>
    </row>
    <row r="270" spans="1:8">
      <c r="A270" s="176"/>
      <c r="B270" s="171"/>
      <c r="C270" s="166">
        <v>593</v>
      </c>
      <c r="D270" s="177" t="s">
        <v>286</v>
      </c>
      <c r="F270" s="204"/>
      <c r="G270" s="204"/>
      <c r="H270" s="169"/>
    </row>
    <row r="271" spans="1:8">
      <c r="A271" s="176"/>
      <c r="B271" s="171"/>
      <c r="C271" s="166">
        <v>596</v>
      </c>
      <c r="D271" s="177" t="s">
        <v>287</v>
      </c>
      <c r="F271" s="204"/>
      <c r="G271" s="204"/>
      <c r="H271" s="169"/>
    </row>
    <row r="272" spans="1:8">
      <c r="A272" s="176"/>
      <c r="B272" s="211"/>
      <c r="C272" s="212">
        <v>599</v>
      </c>
      <c r="D272" s="213" t="s">
        <v>288</v>
      </c>
      <c r="H272" s="169"/>
    </row>
    <row r="273" spans="1:8" ht="13.5" customHeight="1">
      <c r="A273" s="176"/>
      <c r="B273" s="171" t="s">
        <v>289</v>
      </c>
      <c r="C273" s="166">
        <v>600</v>
      </c>
      <c r="D273" s="177" t="s">
        <v>290</v>
      </c>
      <c r="H273" s="169"/>
    </row>
    <row r="274" spans="1:8">
      <c r="A274" s="176"/>
      <c r="B274" s="171"/>
      <c r="C274" s="166">
        <v>601</v>
      </c>
      <c r="D274" s="177" t="s">
        <v>291</v>
      </c>
      <c r="H274" s="169"/>
    </row>
    <row r="275" spans="1:8">
      <c r="A275" s="176"/>
      <c r="B275" s="171"/>
      <c r="C275" s="166">
        <v>602</v>
      </c>
      <c r="D275" s="177" t="s">
        <v>292</v>
      </c>
      <c r="H275" s="169"/>
    </row>
    <row r="276" spans="1:8">
      <c r="A276" s="176"/>
      <c r="B276" s="171"/>
      <c r="C276" s="166">
        <v>603</v>
      </c>
      <c r="D276" s="177" t="s">
        <v>293</v>
      </c>
      <c r="F276" s="210"/>
      <c r="G276" s="210"/>
      <c r="H276" s="169"/>
    </row>
    <row r="277" spans="1:8">
      <c r="A277" s="176"/>
      <c r="B277" s="171"/>
      <c r="C277" s="166">
        <v>604</v>
      </c>
      <c r="D277" s="177" t="s">
        <v>294</v>
      </c>
      <c r="F277" s="232"/>
      <c r="G277" s="204"/>
      <c r="H277" s="169"/>
    </row>
    <row r="278" spans="1:8">
      <c r="A278" s="176"/>
      <c r="B278" s="171"/>
      <c r="C278" s="166">
        <v>605</v>
      </c>
      <c r="D278" s="177" t="s">
        <v>295</v>
      </c>
      <c r="H278" s="169"/>
    </row>
    <row r="279" spans="1:8">
      <c r="A279" s="176"/>
      <c r="B279" s="214" t="s">
        <v>296</v>
      </c>
      <c r="C279" s="216">
        <v>607</v>
      </c>
      <c r="D279" s="217" t="s">
        <v>297</v>
      </c>
      <c r="H279" s="169"/>
    </row>
    <row r="280" spans="1:8">
      <c r="A280" s="176"/>
      <c r="B280" s="206" t="s">
        <v>298</v>
      </c>
      <c r="C280" s="227">
        <v>610</v>
      </c>
      <c r="D280" s="208" t="s">
        <v>299</v>
      </c>
      <c r="F280" s="210"/>
      <c r="G280" s="210"/>
      <c r="H280" s="169"/>
    </row>
    <row r="281" spans="1:8">
      <c r="A281" s="176"/>
      <c r="B281" s="171"/>
      <c r="C281" s="215">
        <v>611</v>
      </c>
      <c r="D281" s="177" t="s">
        <v>300</v>
      </c>
      <c r="F281" s="210"/>
      <c r="G281" s="210"/>
      <c r="H281" s="170"/>
    </row>
    <row r="282" spans="1:8">
      <c r="A282" s="176"/>
      <c r="B282" s="171"/>
      <c r="C282" s="215">
        <v>614</v>
      </c>
      <c r="D282" s="177" t="s">
        <v>301</v>
      </c>
      <c r="F282" s="210"/>
      <c r="G282" s="210"/>
      <c r="H282" s="169"/>
    </row>
    <row r="283" spans="1:8">
      <c r="A283" s="176"/>
      <c r="B283" s="171"/>
      <c r="C283" s="215">
        <v>619</v>
      </c>
      <c r="D283" s="177" t="s">
        <v>302</v>
      </c>
      <c r="H283" s="169"/>
    </row>
    <row r="284" spans="1:8">
      <c r="A284" s="176"/>
      <c r="B284" s="171"/>
      <c r="C284" s="166">
        <v>620</v>
      </c>
      <c r="D284" s="177" t="s">
        <v>303</v>
      </c>
      <c r="H284" s="169"/>
    </row>
    <row r="285" spans="1:8">
      <c r="A285" s="176"/>
      <c r="B285" s="171"/>
      <c r="C285" s="166">
        <v>621</v>
      </c>
      <c r="D285" s="177" t="s">
        <v>304</v>
      </c>
      <c r="H285" s="169"/>
    </row>
    <row r="286" spans="1:8">
      <c r="A286" s="176"/>
      <c r="B286" s="171"/>
      <c r="C286" s="166">
        <v>622</v>
      </c>
      <c r="D286" s="177" t="s">
        <v>305</v>
      </c>
      <c r="H286" s="169"/>
    </row>
    <row r="287" spans="1:8">
      <c r="A287" s="176"/>
      <c r="B287" s="171"/>
      <c r="C287" s="166">
        <v>623</v>
      </c>
      <c r="D287" s="177" t="s">
        <v>306</v>
      </c>
      <c r="F287" s="210"/>
      <c r="G287" s="210"/>
      <c r="H287" s="169"/>
    </row>
    <row r="288" spans="1:8">
      <c r="A288" s="176"/>
      <c r="B288" s="171"/>
      <c r="C288" s="166">
        <v>624</v>
      </c>
      <c r="D288" s="177" t="s">
        <v>307</v>
      </c>
      <c r="F288" s="210"/>
      <c r="G288" s="210"/>
      <c r="H288" s="169"/>
    </row>
    <row r="289" spans="1:8">
      <c r="A289" s="176"/>
      <c r="B289" s="171"/>
      <c r="C289" s="166">
        <v>625</v>
      </c>
      <c r="D289" s="177" t="s">
        <v>308</v>
      </c>
      <c r="H289" s="169"/>
    </row>
    <row r="290" spans="1:8">
      <c r="A290" s="176"/>
      <c r="B290" s="171"/>
      <c r="C290" s="166">
        <v>626</v>
      </c>
      <c r="D290" s="177" t="s">
        <v>309</v>
      </c>
      <c r="H290" s="170"/>
    </row>
    <row r="291" spans="1:8">
      <c r="A291" s="176"/>
      <c r="B291" s="171"/>
      <c r="C291" s="166">
        <v>629</v>
      </c>
      <c r="D291" s="177" t="s">
        <v>310</v>
      </c>
      <c r="F291" s="210"/>
      <c r="G291" s="210"/>
      <c r="H291" s="169"/>
    </row>
    <row r="292" spans="1:8">
      <c r="A292" s="176"/>
      <c r="B292" s="171"/>
      <c r="C292" s="166">
        <v>630</v>
      </c>
      <c r="D292" s="177" t="s">
        <v>311</v>
      </c>
      <c r="F292" s="204"/>
      <c r="G292" s="204"/>
      <c r="H292" s="169"/>
    </row>
    <row r="293" spans="1:8">
      <c r="A293" s="176"/>
      <c r="B293" s="171"/>
      <c r="C293" s="166">
        <v>631</v>
      </c>
      <c r="D293" s="177" t="s">
        <v>312</v>
      </c>
      <c r="H293" s="169"/>
    </row>
    <row r="294" spans="1:8">
      <c r="A294" s="176"/>
      <c r="B294" s="171"/>
      <c r="C294" s="166">
        <v>632</v>
      </c>
      <c r="D294" s="177" t="s">
        <v>313</v>
      </c>
      <c r="H294" s="169"/>
    </row>
    <row r="295" spans="1:8">
      <c r="A295" s="176"/>
      <c r="B295" s="171"/>
      <c r="C295" s="166">
        <v>634</v>
      </c>
      <c r="D295" s="177" t="s">
        <v>314</v>
      </c>
      <c r="H295" s="169"/>
    </row>
    <row r="296" spans="1:8">
      <c r="A296" s="176"/>
      <c r="B296" s="171"/>
      <c r="C296" s="166">
        <v>636</v>
      </c>
      <c r="D296" s="177" t="s">
        <v>315</v>
      </c>
      <c r="H296" s="169"/>
    </row>
    <row r="297" spans="1:8">
      <c r="A297" s="176"/>
      <c r="B297" s="171"/>
      <c r="C297" s="166">
        <v>639</v>
      </c>
      <c r="D297" s="177" t="s">
        <v>316</v>
      </c>
      <c r="H297" s="169"/>
    </row>
    <row r="298" spans="1:8">
      <c r="A298" s="176"/>
      <c r="B298" s="171"/>
      <c r="C298" s="166">
        <v>640</v>
      </c>
      <c r="D298" s="177" t="s">
        <v>317</v>
      </c>
      <c r="H298" s="169"/>
    </row>
    <row r="299" spans="1:8">
      <c r="A299" s="176"/>
      <c r="B299" s="171"/>
      <c r="C299" s="166">
        <v>641</v>
      </c>
      <c r="D299" s="177" t="s">
        <v>318</v>
      </c>
      <c r="H299" s="169"/>
    </row>
    <row r="300" spans="1:8">
      <c r="A300" s="176"/>
      <c r="B300" s="171"/>
      <c r="C300" s="166">
        <v>642</v>
      </c>
      <c r="D300" s="177" t="s">
        <v>319</v>
      </c>
      <c r="H300" s="169"/>
    </row>
    <row r="301" spans="1:8">
      <c r="A301" s="176"/>
      <c r="B301" s="171"/>
      <c r="C301" s="166">
        <v>643</v>
      </c>
      <c r="D301" s="177" t="s">
        <v>599</v>
      </c>
      <c r="H301" s="169"/>
    </row>
    <row r="302" spans="1:8">
      <c r="A302" s="176"/>
      <c r="B302" s="171"/>
      <c r="C302" s="166">
        <v>644</v>
      </c>
      <c r="D302" s="177" t="s">
        <v>320</v>
      </c>
      <c r="H302" s="170"/>
    </row>
    <row r="303" spans="1:8">
      <c r="A303" s="176"/>
      <c r="B303" s="171"/>
      <c r="C303" s="166">
        <v>645</v>
      </c>
      <c r="D303" s="177" t="s">
        <v>321</v>
      </c>
      <c r="F303" s="210"/>
      <c r="G303" s="210"/>
      <c r="H303" s="170"/>
    </row>
    <row r="304" spans="1:8">
      <c r="A304" s="176"/>
      <c r="B304" s="171"/>
      <c r="C304" s="166">
        <v>646</v>
      </c>
      <c r="D304" s="177" t="s">
        <v>322</v>
      </c>
      <c r="F304" s="204"/>
      <c r="G304" s="204"/>
      <c r="H304" s="169"/>
    </row>
    <row r="305" spans="1:8">
      <c r="A305" s="176"/>
      <c r="B305" s="171"/>
      <c r="C305" s="166">
        <v>649</v>
      </c>
      <c r="D305" s="177" t="s">
        <v>323</v>
      </c>
      <c r="H305" s="169"/>
    </row>
    <row r="306" spans="1:8">
      <c r="A306" s="176"/>
      <c r="B306" s="171"/>
      <c r="C306" s="166">
        <v>650</v>
      </c>
      <c r="D306" s="177" t="s">
        <v>324</v>
      </c>
      <c r="F306" s="210"/>
      <c r="G306" s="210"/>
      <c r="H306" s="169"/>
    </row>
    <row r="307" spans="1:8">
      <c r="A307" s="176"/>
      <c r="B307" s="171"/>
      <c r="C307" s="166">
        <v>651</v>
      </c>
      <c r="D307" s="177" t="s">
        <v>33</v>
      </c>
      <c r="H307" s="169"/>
    </row>
    <row r="308" spans="1:8">
      <c r="A308" s="176"/>
      <c r="B308" s="171"/>
      <c r="C308" s="166">
        <v>652</v>
      </c>
      <c r="D308" s="177" t="s">
        <v>325</v>
      </c>
      <c r="F308" s="210"/>
      <c r="G308" s="210"/>
      <c r="H308" s="169"/>
    </row>
    <row r="309" spans="1:8">
      <c r="A309" s="176"/>
      <c r="B309" s="171"/>
      <c r="C309" s="166">
        <v>654</v>
      </c>
      <c r="D309" s="177" t="s">
        <v>31</v>
      </c>
      <c r="F309" s="210"/>
      <c r="G309" s="210"/>
      <c r="H309" s="169"/>
    </row>
    <row r="310" spans="1:8">
      <c r="A310" s="176"/>
      <c r="B310" s="171"/>
      <c r="C310" s="166">
        <v>655</v>
      </c>
      <c r="D310" s="177" t="s">
        <v>600</v>
      </c>
      <c r="F310" s="210"/>
      <c r="G310" s="210"/>
      <c r="H310" s="169"/>
    </row>
    <row r="311" spans="1:8">
      <c r="A311" s="176"/>
      <c r="B311" s="171"/>
      <c r="C311" s="166">
        <v>656</v>
      </c>
      <c r="D311" s="177" t="s">
        <v>326</v>
      </c>
      <c r="F311" s="210"/>
      <c r="G311" s="210"/>
      <c r="H311" s="169"/>
    </row>
    <row r="312" spans="1:8">
      <c r="A312" s="176"/>
      <c r="B312" s="171"/>
      <c r="C312" s="166">
        <v>657</v>
      </c>
      <c r="D312" s="177" t="s">
        <v>327</v>
      </c>
      <c r="H312" s="169"/>
    </row>
    <row r="313" spans="1:8">
      <c r="A313" s="176"/>
      <c r="B313" s="171"/>
      <c r="C313" s="166">
        <v>658</v>
      </c>
      <c r="D313" s="177" t="s">
        <v>328</v>
      </c>
      <c r="F313" s="210"/>
      <c r="G313" s="210"/>
      <c r="H313" s="169"/>
    </row>
    <row r="314" spans="1:8">
      <c r="A314" s="176"/>
      <c r="B314" s="171"/>
      <c r="C314" s="166">
        <v>659</v>
      </c>
      <c r="D314" s="177" t="s">
        <v>329</v>
      </c>
      <c r="F314" s="210"/>
      <c r="G314" s="210"/>
      <c r="H314" s="169"/>
    </row>
    <row r="315" spans="1:8">
      <c r="A315" s="176"/>
      <c r="B315" s="171"/>
      <c r="C315" s="166">
        <v>660</v>
      </c>
      <c r="D315" s="177" t="s">
        <v>330</v>
      </c>
      <c r="F315" s="210"/>
      <c r="G315" s="210"/>
      <c r="H315" s="170"/>
    </row>
    <row r="316" spans="1:8">
      <c r="A316" s="176"/>
      <c r="B316" s="171"/>
      <c r="C316" s="166">
        <v>661</v>
      </c>
      <c r="D316" s="177" t="s">
        <v>331</v>
      </c>
      <c r="F316" s="210"/>
      <c r="G316" s="210"/>
      <c r="H316" s="170"/>
    </row>
    <row r="317" spans="1:8">
      <c r="A317" s="176"/>
      <c r="B317" s="171"/>
      <c r="C317" s="166">
        <v>662</v>
      </c>
      <c r="D317" s="177" t="s">
        <v>331</v>
      </c>
      <c r="F317" s="204"/>
      <c r="G317" s="204"/>
      <c r="H317" s="169"/>
    </row>
    <row r="318" spans="1:8">
      <c r="A318" s="176"/>
      <c r="B318" s="171"/>
      <c r="C318" s="166">
        <v>663</v>
      </c>
      <c r="D318" s="177" t="s">
        <v>332</v>
      </c>
      <c r="H318" s="169"/>
    </row>
    <row r="319" spans="1:8">
      <c r="A319" s="176"/>
      <c r="B319" s="171"/>
      <c r="C319" s="166">
        <v>664</v>
      </c>
      <c r="D319" s="177" t="s">
        <v>333</v>
      </c>
      <c r="H319" s="169"/>
    </row>
    <row r="320" spans="1:8">
      <c r="A320" s="176"/>
      <c r="B320" s="171"/>
      <c r="C320" s="166">
        <v>665</v>
      </c>
      <c r="D320" s="177" t="s">
        <v>334</v>
      </c>
      <c r="H320" s="169"/>
    </row>
    <row r="321" spans="1:8">
      <c r="A321" s="176"/>
      <c r="B321" s="171"/>
      <c r="C321" s="166">
        <v>666</v>
      </c>
      <c r="D321" s="177" t="s">
        <v>335</v>
      </c>
      <c r="H321" s="169"/>
    </row>
    <row r="322" spans="1:8">
      <c r="A322" s="176"/>
      <c r="B322" s="171"/>
      <c r="C322" s="166">
        <v>667</v>
      </c>
      <c r="D322" s="177" t="s">
        <v>336</v>
      </c>
      <c r="H322" s="169"/>
    </row>
    <row r="323" spans="1:8">
      <c r="A323" s="176"/>
      <c r="B323" s="171"/>
      <c r="C323" s="166">
        <v>668</v>
      </c>
      <c r="D323" s="177" t="s">
        <v>337</v>
      </c>
      <c r="H323" s="169"/>
    </row>
    <row r="324" spans="1:8">
      <c r="A324" s="176"/>
      <c r="B324" s="171"/>
      <c r="C324" s="166">
        <v>669</v>
      </c>
      <c r="D324" s="177" t="s">
        <v>338</v>
      </c>
      <c r="H324" s="169"/>
    </row>
    <row r="325" spans="1:8">
      <c r="A325" s="176"/>
      <c r="B325" s="171"/>
      <c r="C325" s="166">
        <v>670</v>
      </c>
      <c r="D325" s="179" t="s">
        <v>339</v>
      </c>
      <c r="H325" s="169"/>
    </row>
    <row r="326" spans="1:8">
      <c r="A326" s="176"/>
      <c r="B326" s="171"/>
      <c r="C326" s="166">
        <v>671</v>
      </c>
      <c r="D326" s="179" t="s">
        <v>340</v>
      </c>
      <c r="H326" s="169"/>
    </row>
    <row r="327" spans="1:8">
      <c r="A327" s="176"/>
      <c r="B327" s="171"/>
      <c r="C327" s="166">
        <v>672</v>
      </c>
      <c r="D327" s="179" t="s">
        <v>341</v>
      </c>
      <c r="H327" s="169"/>
    </row>
    <row r="328" spans="1:8">
      <c r="A328" s="176"/>
      <c r="B328" s="171"/>
      <c r="C328" s="166">
        <v>673</v>
      </c>
      <c r="D328" s="177" t="s">
        <v>342</v>
      </c>
      <c r="H328" s="169"/>
    </row>
    <row r="329" spans="1:8">
      <c r="A329" s="176"/>
      <c r="B329" s="171"/>
      <c r="C329" s="166">
        <v>674</v>
      </c>
      <c r="D329" s="179" t="s">
        <v>343</v>
      </c>
      <c r="H329" s="169"/>
    </row>
    <row r="330" spans="1:8" ht="14.25" customHeight="1">
      <c r="A330" s="176"/>
      <c r="B330" s="171"/>
      <c r="C330" s="166" t="s">
        <v>344</v>
      </c>
      <c r="D330" s="179" t="s">
        <v>345</v>
      </c>
      <c r="F330" s="210"/>
      <c r="G330" s="210"/>
      <c r="H330" s="170"/>
    </row>
    <row r="331" spans="1:8">
      <c r="A331" s="176"/>
      <c r="B331" s="171"/>
      <c r="C331" s="166" t="s">
        <v>346</v>
      </c>
      <c r="D331" s="179" t="s">
        <v>347</v>
      </c>
      <c r="F331" s="210"/>
      <c r="G331" s="210"/>
      <c r="H331" s="169"/>
    </row>
    <row r="332" spans="1:8">
      <c r="A332" s="176"/>
      <c r="B332" s="171"/>
      <c r="C332" s="166">
        <v>678</v>
      </c>
      <c r="D332" s="177" t="s">
        <v>348</v>
      </c>
      <c r="F332" s="204"/>
      <c r="G332" s="204"/>
      <c r="H332" s="169"/>
    </row>
    <row r="333" spans="1:8">
      <c r="A333" s="176"/>
      <c r="B333" s="171"/>
      <c r="C333" s="166">
        <v>679</v>
      </c>
      <c r="D333" s="177" t="s">
        <v>349</v>
      </c>
      <c r="F333" s="204"/>
      <c r="G333" s="204"/>
      <c r="H333" s="169"/>
    </row>
    <row r="334" spans="1:8">
      <c r="A334" s="176"/>
      <c r="B334" s="171"/>
      <c r="C334" s="166">
        <v>680</v>
      </c>
      <c r="D334" s="177" t="s">
        <v>350</v>
      </c>
      <c r="F334" s="204"/>
      <c r="G334" s="204"/>
      <c r="H334" s="169"/>
    </row>
    <row r="335" spans="1:8">
      <c r="A335" s="176"/>
      <c r="B335" s="171"/>
      <c r="C335" s="166">
        <v>682</v>
      </c>
      <c r="D335" s="177" t="s">
        <v>351</v>
      </c>
      <c r="F335" s="204"/>
      <c r="G335" s="204"/>
      <c r="H335" s="169"/>
    </row>
    <row r="336" spans="1:8">
      <c r="A336" s="176"/>
      <c r="B336" s="171"/>
      <c r="C336" s="166">
        <v>683</v>
      </c>
      <c r="D336" s="177" t="s">
        <v>352</v>
      </c>
      <c r="F336" s="204"/>
      <c r="G336" s="204"/>
      <c r="H336" s="169"/>
    </row>
    <row r="337" spans="1:8">
      <c r="A337" s="176"/>
      <c r="B337" s="171"/>
      <c r="C337" s="166">
        <v>684</v>
      </c>
      <c r="D337" s="177" t="s">
        <v>353</v>
      </c>
      <c r="H337" s="169"/>
    </row>
    <row r="338" spans="1:8">
      <c r="A338" s="176"/>
      <c r="B338" s="171"/>
      <c r="C338" s="166">
        <v>685</v>
      </c>
      <c r="D338" s="177" t="s">
        <v>354</v>
      </c>
      <c r="F338" s="210"/>
      <c r="G338" s="210"/>
      <c r="H338" s="169"/>
    </row>
    <row r="339" spans="1:8">
      <c r="A339" s="176"/>
      <c r="B339" s="171"/>
      <c r="C339" s="166">
        <v>686</v>
      </c>
      <c r="D339" s="177" t="s">
        <v>355</v>
      </c>
      <c r="H339" s="169"/>
    </row>
    <row r="340" spans="1:8">
      <c r="A340" s="176"/>
      <c r="B340" s="171"/>
      <c r="C340" s="166">
        <v>687</v>
      </c>
      <c r="D340" s="177" t="s">
        <v>356</v>
      </c>
      <c r="F340" s="210"/>
      <c r="G340" s="210"/>
      <c r="H340" s="169"/>
    </row>
    <row r="341" spans="1:8">
      <c r="A341" s="176"/>
      <c r="B341" s="171"/>
      <c r="C341" s="166">
        <v>688</v>
      </c>
      <c r="D341" s="177" t="s">
        <v>357</v>
      </c>
      <c r="H341" s="169"/>
    </row>
    <row r="342" spans="1:8">
      <c r="A342" s="176"/>
      <c r="B342" s="171"/>
      <c r="C342" s="166">
        <v>689</v>
      </c>
      <c r="D342" s="177" t="s">
        <v>358</v>
      </c>
      <c r="H342" s="169"/>
    </row>
    <row r="343" spans="1:8">
      <c r="A343" s="176"/>
      <c r="B343" s="171"/>
      <c r="C343" s="166">
        <v>690</v>
      </c>
      <c r="D343" s="177" t="s">
        <v>359</v>
      </c>
      <c r="H343" s="169"/>
    </row>
    <row r="344" spans="1:8">
      <c r="A344" s="176"/>
      <c r="B344" s="171"/>
      <c r="C344" s="166">
        <v>694</v>
      </c>
      <c r="D344" s="177" t="s">
        <v>360</v>
      </c>
      <c r="H344" s="169"/>
    </row>
    <row r="345" spans="1:8">
      <c r="A345" s="176"/>
      <c r="B345" s="171"/>
      <c r="C345" s="166">
        <v>700</v>
      </c>
      <c r="D345" s="177" t="s">
        <v>361</v>
      </c>
      <c r="H345" s="169"/>
    </row>
    <row r="346" spans="1:8">
      <c r="A346" s="176"/>
      <c r="B346" s="171"/>
      <c r="C346" s="166">
        <v>702</v>
      </c>
      <c r="D346" s="177" t="s">
        <v>362</v>
      </c>
      <c r="F346" s="210"/>
      <c r="G346" s="210"/>
      <c r="H346" s="169"/>
    </row>
    <row r="347" spans="1:8">
      <c r="A347" s="176"/>
      <c r="B347" s="171"/>
      <c r="C347" s="166">
        <v>704</v>
      </c>
      <c r="D347" s="177" t="s">
        <v>363</v>
      </c>
      <c r="F347" s="210"/>
      <c r="G347" s="210"/>
      <c r="H347" s="169"/>
    </row>
    <row r="348" spans="1:8">
      <c r="A348" s="176"/>
      <c r="B348" s="171"/>
      <c r="C348" s="166">
        <v>709</v>
      </c>
      <c r="D348" s="177" t="s">
        <v>364</v>
      </c>
      <c r="F348" s="210"/>
      <c r="G348" s="210"/>
      <c r="H348" s="169"/>
    </row>
    <row r="349" spans="1:8">
      <c r="A349" s="176"/>
      <c r="B349" s="171"/>
      <c r="C349" s="166">
        <v>710</v>
      </c>
      <c r="D349" s="177" t="s">
        <v>365</v>
      </c>
      <c r="F349" s="210"/>
      <c r="G349" s="210"/>
      <c r="H349" s="170"/>
    </row>
    <row r="350" spans="1:8">
      <c r="A350" s="176"/>
      <c r="B350" s="171"/>
      <c r="C350" s="166">
        <v>713</v>
      </c>
      <c r="D350" s="177" t="s">
        <v>366</v>
      </c>
      <c r="H350" s="170"/>
    </row>
    <row r="351" spans="1:8">
      <c r="A351" s="176"/>
      <c r="B351" s="171"/>
      <c r="C351" s="166">
        <v>714</v>
      </c>
      <c r="D351" s="177" t="s">
        <v>367</v>
      </c>
      <c r="F351" s="204"/>
      <c r="G351" s="204"/>
      <c r="H351" s="170"/>
    </row>
    <row r="352" spans="1:8">
      <c r="A352" s="176"/>
      <c r="B352" s="171"/>
      <c r="C352" s="166">
        <v>715</v>
      </c>
      <c r="D352" s="177" t="s">
        <v>368</v>
      </c>
      <c r="H352" s="170"/>
    </row>
    <row r="353" spans="1:8">
      <c r="A353" s="176"/>
      <c r="B353" s="171"/>
      <c r="C353" s="166">
        <v>716</v>
      </c>
      <c r="D353" s="177" t="s">
        <v>369</v>
      </c>
      <c r="F353" s="210"/>
      <c r="G353" s="210"/>
      <c r="H353" s="170"/>
    </row>
    <row r="354" spans="1:8">
      <c r="A354" s="176"/>
      <c r="B354" s="171"/>
      <c r="C354" s="166">
        <v>719</v>
      </c>
      <c r="D354" s="177" t="s">
        <v>273</v>
      </c>
      <c r="F354" s="210"/>
      <c r="G354" s="210"/>
      <c r="H354" s="170"/>
    </row>
    <row r="355" spans="1:8">
      <c r="A355" s="176"/>
      <c r="B355" s="171"/>
      <c r="C355" s="166">
        <v>730</v>
      </c>
      <c r="D355" s="177" t="s">
        <v>370</v>
      </c>
      <c r="H355" s="170"/>
    </row>
    <row r="356" spans="1:8">
      <c r="A356" s="176"/>
      <c r="B356" s="171"/>
      <c r="C356" s="166">
        <v>732</v>
      </c>
      <c r="D356" s="177" t="s">
        <v>601</v>
      </c>
      <c r="H356" s="170"/>
    </row>
    <row r="357" spans="1:8">
      <c r="A357" s="176"/>
      <c r="B357" s="171"/>
      <c r="C357" s="166">
        <v>735</v>
      </c>
      <c r="D357" s="177" t="s">
        <v>371</v>
      </c>
      <c r="H357" s="170"/>
    </row>
    <row r="358" spans="1:8">
      <c r="A358" s="176"/>
      <c r="B358" s="171"/>
      <c r="C358" s="166">
        <v>740</v>
      </c>
      <c r="D358" s="177" t="s">
        <v>372</v>
      </c>
      <c r="H358" s="170"/>
    </row>
    <row r="359" spans="1:8">
      <c r="A359" s="176"/>
      <c r="B359" s="171"/>
      <c r="C359" s="166">
        <v>741</v>
      </c>
      <c r="D359" s="177" t="s">
        <v>373</v>
      </c>
      <c r="F359" s="210"/>
      <c r="G359" s="210"/>
      <c r="H359" s="170"/>
    </row>
    <row r="360" spans="1:8">
      <c r="A360" s="176"/>
      <c r="B360" s="171"/>
      <c r="C360" s="215">
        <v>750</v>
      </c>
      <c r="D360" s="177" t="s">
        <v>374</v>
      </c>
      <c r="F360" s="210"/>
      <c r="G360" s="210"/>
      <c r="H360" s="170"/>
    </row>
    <row r="361" spans="1:8">
      <c r="A361" s="176"/>
      <c r="B361" s="171"/>
      <c r="C361" s="166">
        <v>755</v>
      </c>
      <c r="D361" s="177" t="s">
        <v>375</v>
      </c>
      <c r="H361" s="170"/>
    </row>
    <row r="362" spans="1:8">
      <c r="A362" s="176"/>
      <c r="B362" s="171"/>
      <c r="C362" s="166">
        <v>756</v>
      </c>
      <c r="D362" s="177" t="s">
        <v>376</v>
      </c>
      <c r="F362" s="210"/>
      <c r="G362" s="210"/>
      <c r="H362" s="170"/>
    </row>
    <row r="363" spans="1:8">
      <c r="A363" s="176"/>
      <c r="B363" s="171"/>
      <c r="C363" s="166">
        <v>760</v>
      </c>
      <c r="D363" s="177" t="s">
        <v>377</v>
      </c>
      <c r="H363" s="170"/>
    </row>
    <row r="364" spans="1:8">
      <c r="A364" s="176"/>
      <c r="B364" s="171"/>
      <c r="C364" s="166">
        <v>761</v>
      </c>
      <c r="D364" s="177" t="s">
        <v>378</v>
      </c>
      <c r="F364" s="210"/>
      <c r="G364" s="210"/>
      <c r="H364" s="170"/>
    </row>
    <row r="365" spans="1:8">
      <c r="A365" s="176"/>
      <c r="B365" s="171"/>
      <c r="C365" s="166">
        <v>762</v>
      </c>
      <c r="D365" s="177" t="s">
        <v>379</v>
      </c>
      <c r="F365" s="210"/>
      <c r="G365" s="210"/>
      <c r="H365" s="170"/>
    </row>
    <row r="366" spans="1:8">
      <c r="A366" s="176"/>
      <c r="B366" s="171"/>
      <c r="C366" s="166">
        <v>763</v>
      </c>
      <c r="D366" s="177" t="s">
        <v>380</v>
      </c>
      <c r="F366" s="210"/>
      <c r="G366" s="210"/>
      <c r="H366" s="170"/>
    </row>
    <row r="367" spans="1:8">
      <c r="A367" s="176"/>
      <c r="B367" s="171"/>
      <c r="C367" s="166">
        <v>771</v>
      </c>
      <c r="D367" s="177" t="s">
        <v>381</v>
      </c>
      <c r="F367" s="204"/>
      <c r="G367" s="204"/>
      <c r="H367" s="170"/>
    </row>
    <row r="368" spans="1:8">
      <c r="A368" s="176"/>
      <c r="B368" s="171"/>
      <c r="C368" s="166">
        <v>772</v>
      </c>
      <c r="D368" s="177" t="s">
        <v>382</v>
      </c>
      <c r="H368" s="170"/>
    </row>
    <row r="369" spans="1:8">
      <c r="A369" s="176"/>
      <c r="B369" s="171"/>
      <c r="C369" s="166">
        <v>775</v>
      </c>
      <c r="D369" s="177" t="s">
        <v>383</v>
      </c>
      <c r="H369" s="170"/>
    </row>
    <row r="370" spans="1:8">
      <c r="A370" s="176"/>
      <c r="B370" s="171"/>
      <c r="C370" s="166">
        <v>777</v>
      </c>
      <c r="D370" s="177" t="s">
        <v>384</v>
      </c>
      <c r="H370" s="170"/>
    </row>
    <row r="371" spans="1:8">
      <c r="A371" s="176"/>
      <c r="B371" s="171"/>
      <c r="C371" s="166">
        <v>779</v>
      </c>
      <c r="D371" s="177" t="s">
        <v>385</v>
      </c>
      <c r="H371" s="170"/>
    </row>
    <row r="372" spans="1:8">
      <c r="A372" s="176"/>
      <c r="B372" s="171"/>
      <c r="C372" s="166">
        <v>780</v>
      </c>
      <c r="D372" s="177" t="s">
        <v>386</v>
      </c>
      <c r="F372" s="210"/>
      <c r="G372" s="210"/>
      <c r="H372" s="170"/>
    </row>
    <row r="373" spans="1:8">
      <c r="A373" s="176"/>
      <c r="B373" s="171"/>
      <c r="C373" s="166">
        <v>782</v>
      </c>
      <c r="D373" s="177" t="s">
        <v>387</v>
      </c>
      <c r="F373" s="210"/>
      <c r="G373" s="210"/>
      <c r="H373" s="170"/>
    </row>
    <row r="374" spans="1:8">
      <c r="A374" s="176"/>
      <c r="B374" s="171"/>
      <c r="C374" s="166">
        <v>783</v>
      </c>
      <c r="D374" s="177" t="s">
        <v>388</v>
      </c>
      <c r="F374" s="210"/>
      <c r="G374" s="210"/>
      <c r="H374" s="170"/>
    </row>
    <row r="375" spans="1:8">
      <c r="A375" s="176"/>
      <c r="B375" s="171"/>
      <c r="C375" s="166">
        <v>784</v>
      </c>
      <c r="D375" s="177" t="s">
        <v>59</v>
      </c>
      <c r="F375" s="210"/>
      <c r="G375" s="210"/>
      <c r="H375" s="170"/>
    </row>
    <row r="376" spans="1:8">
      <c r="A376" s="176"/>
      <c r="B376" s="171"/>
      <c r="C376" s="166">
        <v>786</v>
      </c>
      <c r="D376" s="177" t="s">
        <v>389</v>
      </c>
      <c r="F376" s="210"/>
      <c r="G376" s="210"/>
      <c r="H376" s="170"/>
    </row>
    <row r="377" spans="1:8">
      <c r="A377" s="180"/>
      <c r="B377" s="171"/>
      <c r="C377" s="215">
        <v>787</v>
      </c>
      <c r="D377" s="177" t="s">
        <v>390</v>
      </c>
      <c r="H377" s="170"/>
    </row>
    <row r="378" spans="1:8">
      <c r="A378" s="175" t="s">
        <v>391</v>
      </c>
      <c r="B378" s="206" t="s">
        <v>392</v>
      </c>
      <c r="C378" s="207">
        <v>800</v>
      </c>
      <c r="D378" s="208" t="s">
        <v>393</v>
      </c>
      <c r="H378" s="170"/>
    </row>
    <row r="379" spans="1:8">
      <c r="A379" s="176"/>
      <c r="B379" s="171"/>
      <c r="C379" s="166" t="s">
        <v>394</v>
      </c>
      <c r="D379" s="177" t="s">
        <v>395</v>
      </c>
      <c r="H379" s="170"/>
    </row>
    <row r="380" spans="1:8">
      <c r="A380" s="176"/>
      <c r="B380" s="171"/>
      <c r="C380" s="166">
        <v>805</v>
      </c>
      <c r="D380" s="177" t="s">
        <v>396</v>
      </c>
      <c r="H380" s="170"/>
    </row>
    <row r="381" spans="1:8">
      <c r="A381" s="176"/>
      <c r="B381" s="171"/>
      <c r="C381" s="166">
        <v>806</v>
      </c>
      <c r="D381" s="177" t="s">
        <v>397</v>
      </c>
      <c r="H381" s="170"/>
    </row>
    <row r="382" spans="1:8">
      <c r="A382" s="176"/>
      <c r="B382" s="211"/>
      <c r="C382" s="212">
        <v>809</v>
      </c>
      <c r="D382" s="213" t="s">
        <v>398</v>
      </c>
      <c r="H382" s="170"/>
    </row>
    <row r="383" spans="1:8">
      <c r="A383" s="176"/>
      <c r="B383" s="171" t="s">
        <v>399</v>
      </c>
      <c r="C383" s="166">
        <v>812</v>
      </c>
      <c r="D383" s="177" t="s">
        <v>400</v>
      </c>
      <c r="F383" s="210"/>
      <c r="G383" s="210"/>
      <c r="H383" s="169"/>
    </row>
    <row r="384" spans="1:8">
      <c r="A384" s="176"/>
      <c r="B384" s="171"/>
      <c r="C384" s="166">
        <v>815</v>
      </c>
      <c r="D384" s="177" t="s">
        <v>401</v>
      </c>
      <c r="F384" s="210"/>
      <c r="G384" s="210"/>
      <c r="H384" s="169"/>
    </row>
    <row r="385" spans="1:8">
      <c r="A385" s="176"/>
      <c r="B385" s="171"/>
      <c r="C385" s="166">
        <v>816</v>
      </c>
      <c r="D385" s="177" t="s">
        <v>402</v>
      </c>
      <c r="H385" s="169"/>
    </row>
    <row r="386" spans="1:8">
      <c r="A386" s="180"/>
      <c r="B386" s="211"/>
      <c r="C386" s="212">
        <v>819</v>
      </c>
      <c r="D386" s="213" t="s">
        <v>403</v>
      </c>
      <c r="F386" s="210"/>
      <c r="G386" s="210"/>
      <c r="H386" s="169"/>
    </row>
    <row r="387" spans="1:8">
      <c r="A387" s="175" t="s">
        <v>404</v>
      </c>
      <c r="B387" s="220" t="s">
        <v>405</v>
      </c>
      <c r="C387" s="216">
        <v>895</v>
      </c>
      <c r="D387" s="217" t="s">
        <v>406</v>
      </c>
      <c r="F387" s="210"/>
      <c r="G387" s="210"/>
      <c r="H387" s="169"/>
    </row>
    <row r="388" spans="1:8">
      <c r="A388" s="176"/>
      <c r="B388" s="220" t="s">
        <v>407</v>
      </c>
      <c r="C388" s="216">
        <v>890</v>
      </c>
      <c r="D388" s="217" t="s">
        <v>113</v>
      </c>
      <c r="H388" s="169"/>
    </row>
    <row r="389" spans="1:8">
      <c r="A389" s="180"/>
      <c r="B389" s="220" t="s">
        <v>408</v>
      </c>
      <c r="C389" s="216">
        <v>880</v>
      </c>
      <c r="D389" s="217" t="s">
        <v>409</v>
      </c>
      <c r="F389" s="210"/>
      <c r="G389" s="210"/>
      <c r="H389" s="169"/>
    </row>
    <row r="390" spans="1:8">
      <c r="A390" s="182" t="s">
        <v>410</v>
      </c>
      <c r="B390" s="206" t="s">
        <v>411</v>
      </c>
      <c r="C390" s="227">
        <v>821</v>
      </c>
      <c r="D390" s="208" t="s">
        <v>412</v>
      </c>
      <c r="H390" s="169"/>
    </row>
    <row r="391" spans="1:8">
      <c r="A391" s="181"/>
      <c r="B391" s="171"/>
      <c r="C391" s="215">
        <v>823</v>
      </c>
      <c r="D391" s="177" t="s">
        <v>413</v>
      </c>
      <c r="F391" s="210"/>
      <c r="G391" s="210"/>
      <c r="H391" s="169"/>
    </row>
    <row r="392" spans="1:8">
      <c r="A392" s="172"/>
      <c r="B392" s="171"/>
      <c r="C392" s="215">
        <v>825</v>
      </c>
      <c r="D392" s="177" t="s">
        <v>414</v>
      </c>
      <c r="F392" s="210"/>
      <c r="G392" s="210"/>
      <c r="H392" s="169"/>
    </row>
    <row r="393" spans="1:8">
      <c r="A393" s="172"/>
      <c r="B393" s="171"/>
      <c r="C393" s="215">
        <v>827</v>
      </c>
      <c r="D393" s="177" t="s">
        <v>415</v>
      </c>
      <c r="F393" s="210"/>
      <c r="G393" s="210"/>
      <c r="H393" s="170"/>
    </row>
    <row r="394" spans="1:8">
      <c r="A394" s="172"/>
      <c r="B394" s="171"/>
      <c r="C394" s="215">
        <v>830</v>
      </c>
      <c r="D394" s="177" t="s">
        <v>416</v>
      </c>
      <c r="F394" s="210"/>
      <c r="G394" s="210"/>
      <c r="H394" s="169"/>
    </row>
    <row r="395" spans="1:8">
      <c r="A395" s="172"/>
      <c r="B395" s="171"/>
      <c r="C395" s="215">
        <v>831</v>
      </c>
      <c r="D395" s="177" t="s">
        <v>417</v>
      </c>
      <c r="F395" s="210"/>
      <c r="G395" s="210"/>
      <c r="H395" s="169"/>
    </row>
    <row r="396" spans="1:8">
      <c r="A396" s="172"/>
      <c r="B396" s="171"/>
      <c r="C396" s="166">
        <v>840</v>
      </c>
      <c r="D396" s="177" t="s">
        <v>418</v>
      </c>
      <c r="F396" s="210"/>
      <c r="G396" s="210"/>
      <c r="H396" s="169"/>
    </row>
    <row r="397" spans="1:8">
      <c r="A397" s="172"/>
      <c r="B397" s="171"/>
      <c r="C397" s="166">
        <v>841</v>
      </c>
      <c r="D397" s="177" t="s">
        <v>419</v>
      </c>
      <c r="F397" s="210"/>
      <c r="G397" s="210"/>
      <c r="H397" s="169"/>
    </row>
    <row r="398" spans="1:8">
      <c r="A398" s="172"/>
      <c r="B398" s="171"/>
      <c r="C398" s="166">
        <v>842</v>
      </c>
      <c r="D398" s="177" t="s">
        <v>420</v>
      </c>
      <c r="F398" s="210"/>
      <c r="G398" s="210"/>
      <c r="H398" s="169"/>
    </row>
    <row r="399" spans="1:8">
      <c r="A399" s="172"/>
      <c r="B399" s="171"/>
      <c r="C399" s="166">
        <v>844</v>
      </c>
      <c r="D399" s="177" t="s">
        <v>421</v>
      </c>
      <c r="F399" s="210"/>
      <c r="G399" s="210"/>
      <c r="H399" s="169"/>
    </row>
    <row r="400" spans="1:8">
      <c r="A400" s="172"/>
      <c r="B400" s="171"/>
      <c r="C400" s="166">
        <v>845</v>
      </c>
      <c r="D400" s="177" t="s">
        <v>422</v>
      </c>
      <c r="F400" s="210"/>
      <c r="G400" s="210"/>
      <c r="H400" s="169"/>
    </row>
    <row r="401" spans="1:8">
      <c r="A401" s="172"/>
      <c r="B401" s="171"/>
      <c r="C401" s="166">
        <v>846</v>
      </c>
      <c r="D401" s="177" t="s">
        <v>423</v>
      </c>
      <c r="F401" s="210"/>
      <c r="G401" s="210"/>
      <c r="H401" s="169"/>
    </row>
    <row r="402" spans="1:8">
      <c r="A402" s="172"/>
      <c r="B402" s="171"/>
      <c r="C402" s="166">
        <v>847</v>
      </c>
      <c r="D402" s="177" t="s">
        <v>424</v>
      </c>
      <c r="F402" s="210"/>
      <c r="G402" s="210"/>
      <c r="H402" s="169"/>
    </row>
    <row r="403" spans="1:8">
      <c r="A403" s="172"/>
      <c r="B403" s="171"/>
      <c r="C403" s="166">
        <v>848</v>
      </c>
      <c r="D403" s="177" t="s">
        <v>425</v>
      </c>
      <c r="F403" s="210"/>
      <c r="G403" s="210"/>
      <c r="H403" s="169"/>
    </row>
    <row r="404" spans="1:8">
      <c r="A404" s="172"/>
      <c r="B404" s="206" t="s">
        <v>426</v>
      </c>
      <c r="C404" s="233">
        <v>829</v>
      </c>
      <c r="D404" s="234" t="s">
        <v>427</v>
      </c>
      <c r="F404" s="210"/>
      <c r="G404" s="210"/>
      <c r="H404" s="169"/>
    </row>
    <row r="405" spans="1:8">
      <c r="A405" s="172"/>
      <c r="B405" s="171"/>
      <c r="C405" s="235">
        <v>839</v>
      </c>
      <c r="D405" s="236" t="s">
        <v>428</v>
      </c>
      <c r="F405" s="210"/>
      <c r="G405" s="210"/>
      <c r="H405" s="169"/>
    </row>
    <row r="406" spans="1:8">
      <c r="A406" s="172"/>
      <c r="B406" s="211"/>
      <c r="C406" s="237">
        <v>849</v>
      </c>
      <c r="D406" s="238" t="s">
        <v>429</v>
      </c>
      <c r="F406" s="210"/>
      <c r="G406" s="210"/>
      <c r="H406" s="169"/>
    </row>
    <row r="407" spans="1:8">
      <c r="A407" s="182" t="s">
        <v>430</v>
      </c>
      <c r="B407" s="171" t="s">
        <v>431</v>
      </c>
      <c r="C407" s="166">
        <v>851</v>
      </c>
      <c r="D407" s="177" t="s">
        <v>432</v>
      </c>
      <c r="F407" s="210"/>
      <c r="G407" s="210"/>
      <c r="H407" s="169"/>
    </row>
    <row r="408" spans="1:8">
      <c r="A408" s="181"/>
      <c r="B408" s="171"/>
      <c r="C408" s="166">
        <v>853</v>
      </c>
      <c r="D408" s="177" t="s">
        <v>433</v>
      </c>
      <c r="F408" s="210"/>
      <c r="G408" s="210"/>
      <c r="H408" s="169"/>
    </row>
    <row r="409" spans="1:8">
      <c r="A409" s="176"/>
      <c r="B409" s="171"/>
      <c r="C409" s="166">
        <v>855</v>
      </c>
      <c r="D409" s="177" t="s">
        <v>434</v>
      </c>
      <c r="F409" s="210"/>
      <c r="G409" s="210"/>
      <c r="H409" s="169"/>
    </row>
    <row r="410" spans="1:8">
      <c r="A410" s="176"/>
      <c r="B410" s="171"/>
      <c r="C410" s="166">
        <v>857</v>
      </c>
      <c r="D410" s="177" t="s">
        <v>435</v>
      </c>
      <c r="F410" s="210"/>
      <c r="G410" s="210"/>
      <c r="H410" s="169"/>
    </row>
    <row r="411" spans="1:8">
      <c r="A411" s="176"/>
      <c r="B411" s="171"/>
      <c r="C411" s="166">
        <v>870</v>
      </c>
      <c r="D411" s="177" t="s">
        <v>436</v>
      </c>
      <c r="F411" s="210"/>
      <c r="G411" s="210"/>
      <c r="H411" s="169"/>
    </row>
    <row r="412" spans="1:8">
      <c r="A412" s="176"/>
      <c r="B412" s="171"/>
      <c r="C412" s="166">
        <v>871</v>
      </c>
      <c r="D412" s="177" t="s">
        <v>437</v>
      </c>
      <c r="H412" s="169"/>
    </row>
    <row r="413" spans="1:8">
      <c r="A413" s="176"/>
      <c r="B413" s="171"/>
      <c r="C413" s="166">
        <v>872</v>
      </c>
      <c r="D413" s="177" t="s">
        <v>438</v>
      </c>
      <c r="F413" s="210"/>
      <c r="G413" s="210"/>
      <c r="H413" s="169"/>
    </row>
    <row r="414" spans="1:8">
      <c r="A414" s="176"/>
      <c r="B414" s="171"/>
      <c r="C414" s="166">
        <v>873</v>
      </c>
      <c r="D414" s="177" t="s">
        <v>439</v>
      </c>
      <c r="F414" s="210"/>
      <c r="G414" s="210"/>
      <c r="H414" s="169"/>
    </row>
    <row r="415" spans="1:8">
      <c r="A415" s="176"/>
      <c r="B415" s="171"/>
      <c r="C415" s="166">
        <v>874</v>
      </c>
      <c r="D415" s="177" t="s">
        <v>440</v>
      </c>
      <c r="F415" s="210"/>
      <c r="G415" s="210"/>
      <c r="H415" s="169"/>
    </row>
    <row r="416" spans="1:8">
      <c r="A416" s="176"/>
      <c r="B416" s="171"/>
      <c r="C416" s="166">
        <v>876</v>
      </c>
      <c r="D416" s="177" t="s">
        <v>441</v>
      </c>
      <c r="F416" s="210"/>
      <c r="G416" s="210"/>
      <c r="H416" s="169"/>
    </row>
    <row r="417" spans="1:8">
      <c r="A417" s="176"/>
      <c r="B417" s="171"/>
      <c r="C417" s="166">
        <v>877</v>
      </c>
      <c r="D417" s="177" t="s">
        <v>442</v>
      </c>
      <c r="F417" s="210"/>
      <c r="G417" s="210"/>
      <c r="H417" s="169"/>
    </row>
    <row r="418" spans="1:8">
      <c r="A418" s="176"/>
      <c r="B418" s="171"/>
      <c r="C418" s="166">
        <v>878</v>
      </c>
      <c r="D418" s="177" t="s">
        <v>443</v>
      </c>
      <c r="F418" s="210"/>
      <c r="G418" s="210"/>
      <c r="H418" s="169"/>
    </row>
    <row r="419" spans="1:8">
      <c r="A419" s="172"/>
      <c r="B419" s="206" t="s">
        <v>444</v>
      </c>
      <c r="C419" s="239">
        <v>859</v>
      </c>
      <c r="D419" s="234" t="s">
        <v>445</v>
      </c>
      <c r="F419" s="210"/>
      <c r="G419" s="210"/>
      <c r="H419" s="169"/>
    </row>
    <row r="420" spans="1:8">
      <c r="A420" s="173"/>
      <c r="B420" s="211"/>
      <c r="C420" s="237">
        <v>879</v>
      </c>
      <c r="D420" s="238" t="s">
        <v>446</v>
      </c>
      <c r="F420" s="210"/>
      <c r="G420" s="210"/>
      <c r="H420" s="169"/>
    </row>
    <row r="421" spans="1:8">
      <c r="F421" s="210"/>
      <c r="G421" s="210"/>
      <c r="H421" s="169"/>
    </row>
    <row r="422" spans="1:8">
      <c r="F422" s="210"/>
      <c r="G422" s="210"/>
      <c r="H422" s="169"/>
    </row>
    <row r="423" spans="1:8">
      <c r="F423" s="210"/>
      <c r="G423" s="210"/>
      <c r="H423" s="169"/>
    </row>
    <row r="424" spans="1:8">
      <c r="F424" s="210"/>
      <c r="G424" s="210"/>
      <c r="H424" s="169"/>
    </row>
    <row r="425" spans="1:8">
      <c r="F425" s="210"/>
      <c r="G425" s="210"/>
      <c r="H425" s="169"/>
    </row>
    <row r="426" spans="1:8">
      <c r="F426" s="210"/>
      <c r="G426" s="210"/>
      <c r="H426" s="169"/>
    </row>
    <row r="427" spans="1:8">
      <c r="F427" s="210"/>
      <c r="G427" s="210"/>
      <c r="H427" s="170"/>
    </row>
    <row r="428" spans="1:8">
      <c r="F428" s="210"/>
      <c r="G428" s="210"/>
      <c r="H428" s="169"/>
    </row>
    <row r="429" spans="1:8">
      <c r="F429" s="210"/>
      <c r="G429" s="210"/>
      <c r="H429" s="169"/>
    </row>
    <row r="430" spans="1:8">
      <c r="F430" s="210"/>
      <c r="G430" s="210"/>
      <c r="H430" s="169"/>
    </row>
    <row r="431" spans="1:8">
      <c r="F431" s="210"/>
      <c r="G431" s="210"/>
      <c r="H431" s="169"/>
    </row>
    <row r="432" spans="1:8">
      <c r="F432" s="210"/>
      <c r="G432" s="210"/>
      <c r="H432" s="169"/>
    </row>
    <row r="433" spans="6:8">
      <c r="F433" s="210"/>
      <c r="G433" s="210"/>
      <c r="H433" s="169"/>
    </row>
    <row r="434" spans="6:8">
      <c r="F434" s="210"/>
      <c r="G434" s="210"/>
      <c r="H434" s="169"/>
    </row>
    <row r="435" spans="6:8">
      <c r="F435" s="210"/>
      <c r="G435" s="210"/>
      <c r="H435" s="169"/>
    </row>
    <row r="436" spans="6:8">
      <c r="F436" s="210"/>
      <c r="G436" s="210"/>
      <c r="H436" s="169"/>
    </row>
    <row r="437" spans="6:8">
      <c r="F437" s="210"/>
      <c r="G437" s="210"/>
      <c r="H437" s="169"/>
    </row>
    <row r="438" spans="6:8">
      <c r="F438" s="210"/>
      <c r="G438" s="210"/>
      <c r="H438" s="169"/>
    </row>
    <row r="439" spans="6:8">
      <c r="F439" s="210"/>
      <c r="G439" s="210"/>
      <c r="H439" s="170"/>
    </row>
    <row r="440" spans="6:8">
      <c r="F440" s="210"/>
      <c r="G440" s="210"/>
      <c r="H440" s="169"/>
    </row>
    <row r="441" spans="6:8">
      <c r="F441" s="210"/>
      <c r="G441" s="210"/>
      <c r="H441" s="169"/>
    </row>
    <row r="442" spans="6:8">
      <c r="F442" s="210"/>
      <c r="G442" s="210"/>
      <c r="H442" s="169"/>
    </row>
    <row r="443" spans="6:8">
      <c r="F443" s="210"/>
      <c r="G443" s="210"/>
      <c r="H443" s="169"/>
    </row>
    <row r="444" spans="6:8">
      <c r="F444" s="210"/>
      <c r="G444" s="210"/>
      <c r="H444" s="169"/>
    </row>
    <row r="445" spans="6:8">
      <c r="F445" s="210"/>
      <c r="G445" s="210"/>
      <c r="H445" s="169"/>
    </row>
    <row r="446" spans="6:8">
      <c r="F446" s="210"/>
      <c r="G446" s="210"/>
      <c r="H446" s="169"/>
    </row>
    <row r="447" spans="6:8">
      <c r="F447" s="210"/>
      <c r="G447" s="210"/>
      <c r="H447" s="169"/>
    </row>
    <row r="448" spans="6:8">
      <c r="F448" s="210"/>
      <c r="G448" s="210"/>
      <c r="H448" s="169"/>
    </row>
    <row r="449" spans="3:8">
      <c r="F449" s="210"/>
      <c r="G449" s="210"/>
      <c r="H449" s="169"/>
    </row>
    <row r="450" spans="3:8">
      <c r="F450" s="210"/>
      <c r="G450" s="210"/>
      <c r="H450" s="169"/>
    </row>
    <row r="451" spans="3:8">
      <c r="F451" s="210"/>
      <c r="G451" s="210"/>
      <c r="H451" s="170"/>
    </row>
    <row r="452" spans="3:8">
      <c r="F452" s="210"/>
      <c r="G452" s="210"/>
      <c r="H452" s="169"/>
    </row>
    <row r="453" spans="3:8">
      <c r="F453" s="210"/>
      <c r="G453" s="210"/>
      <c r="H453" s="169"/>
    </row>
    <row r="454" spans="3:8">
      <c r="F454" s="210"/>
      <c r="G454" s="210"/>
      <c r="H454" s="169"/>
    </row>
    <row r="455" spans="3:8">
      <c r="F455" s="210"/>
      <c r="G455" s="210"/>
      <c r="H455" s="169"/>
    </row>
    <row r="456" spans="3:8">
      <c r="F456" s="210"/>
      <c r="G456" s="210"/>
      <c r="H456" s="169"/>
    </row>
    <row r="457" spans="3:8">
      <c r="F457" s="210"/>
      <c r="G457" s="210"/>
      <c r="H457" s="169"/>
    </row>
    <row r="458" spans="3:8">
      <c r="F458" s="210"/>
      <c r="G458" s="210"/>
      <c r="H458" s="169"/>
    </row>
    <row r="459" spans="3:8">
      <c r="F459" s="210"/>
      <c r="G459" s="210"/>
      <c r="H459" s="169"/>
    </row>
    <row r="460" spans="3:8">
      <c r="C460" s="199"/>
      <c r="D460" s="199"/>
      <c r="E460" s="165"/>
      <c r="F460" s="210"/>
      <c r="G460" s="210"/>
      <c r="H460" s="169"/>
    </row>
    <row r="461" spans="3:8">
      <c r="E461" s="165"/>
      <c r="H461" s="169"/>
    </row>
    <row r="462" spans="3:8">
      <c r="H462" s="169"/>
    </row>
    <row r="463" spans="3:8">
      <c r="C463" s="198"/>
      <c r="D463" s="198"/>
      <c r="H463" s="170"/>
    </row>
    <row r="464" spans="3:8">
      <c r="C464" s="198"/>
      <c r="D464" s="198"/>
      <c r="H464" s="170"/>
    </row>
    <row r="465" spans="1:8">
      <c r="C465" s="198"/>
      <c r="D465" s="198"/>
      <c r="H465" s="169"/>
    </row>
    <row r="466" spans="1:8">
      <c r="C466" s="198"/>
      <c r="D466" s="198"/>
      <c r="H466" s="169"/>
    </row>
    <row r="467" spans="1:8">
      <c r="F467" s="165"/>
      <c r="G467" s="165"/>
      <c r="H467" s="169"/>
    </row>
    <row r="468" spans="1:8">
      <c r="H468" s="169"/>
    </row>
    <row r="469" spans="1:8">
      <c r="H469" s="169"/>
    </row>
    <row r="470" spans="1:8">
      <c r="H470" s="169"/>
    </row>
    <row r="471" spans="1:8">
      <c r="H471" s="169"/>
    </row>
    <row r="472" spans="1:8" s="165" customFormat="1">
      <c r="A472" s="167"/>
      <c r="B472" s="198"/>
      <c r="C472" s="166"/>
      <c r="D472" s="166"/>
      <c r="E472" s="167"/>
      <c r="F472" s="167"/>
      <c r="G472" s="167"/>
      <c r="H472" s="169"/>
    </row>
    <row r="473" spans="1:8" s="165" customFormat="1">
      <c r="A473" s="167"/>
      <c r="B473" s="198"/>
      <c r="C473" s="166"/>
      <c r="D473" s="166"/>
      <c r="E473" s="167"/>
      <c r="F473" s="167"/>
      <c r="G473" s="167"/>
      <c r="H473" s="169"/>
    </row>
    <row r="474" spans="1:8">
      <c r="H474" s="169"/>
    </row>
    <row r="475" spans="1:8">
      <c r="B475" s="240"/>
      <c r="H475" s="169"/>
    </row>
    <row r="476" spans="1:8">
      <c r="B476" s="240"/>
      <c r="E476" s="165"/>
      <c r="H476" s="170"/>
    </row>
    <row r="477" spans="1:8">
      <c r="A477" s="165"/>
      <c r="H477" s="169"/>
    </row>
    <row r="478" spans="1:8">
      <c r="A478" s="165"/>
      <c r="H478" s="169"/>
    </row>
    <row r="479" spans="1:8">
      <c r="F479" s="165"/>
      <c r="G479" s="165"/>
      <c r="H479" s="169"/>
    </row>
    <row r="480" spans="1:8">
      <c r="H480" s="169"/>
    </row>
    <row r="481" spans="1:8">
      <c r="H481" s="169"/>
    </row>
    <row r="482" spans="1:8">
      <c r="H482" s="169"/>
    </row>
    <row r="483" spans="1:8">
      <c r="H483" s="169"/>
    </row>
    <row r="484" spans="1:8">
      <c r="H484" s="169"/>
    </row>
    <row r="485" spans="1:8">
      <c r="H485" s="169"/>
    </row>
    <row r="486" spans="1:8">
      <c r="H486" s="169"/>
    </row>
    <row r="487" spans="1:8">
      <c r="H487" s="169"/>
    </row>
    <row r="488" spans="1:8" s="165" customFormat="1">
      <c r="A488" s="167"/>
      <c r="B488" s="198"/>
      <c r="C488" s="166"/>
      <c r="D488" s="166"/>
      <c r="E488" s="167"/>
      <c r="F488" s="167"/>
      <c r="G488" s="167"/>
      <c r="H488" s="170"/>
    </row>
    <row r="489" spans="1:8">
      <c r="E489" s="165"/>
      <c r="H489" s="169"/>
    </row>
    <row r="490" spans="1:8">
      <c r="H490" s="169"/>
    </row>
    <row r="491" spans="1:8">
      <c r="B491" s="240"/>
      <c r="F491" s="165"/>
      <c r="G491" s="165"/>
      <c r="H491" s="169"/>
    </row>
    <row r="492" spans="1:8">
      <c r="H492" s="169"/>
    </row>
    <row r="493" spans="1:8">
      <c r="A493" s="165"/>
      <c r="H493" s="169"/>
    </row>
    <row r="494" spans="1:8">
      <c r="H494" s="169"/>
    </row>
    <row r="495" spans="1:8">
      <c r="H495" s="169"/>
    </row>
    <row r="496" spans="1:8">
      <c r="H496" s="169"/>
    </row>
    <row r="497" spans="1:8">
      <c r="H497" s="169"/>
    </row>
    <row r="498" spans="1:8">
      <c r="H498" s="169"/>
    </row>
    <row r="499" spans="1:8">
      <c r="H499" s="169"/>
    </row>
    <row r="500" spans="1:8">
      <c r="H500" s="170"/>
    </row>
    <row r="501" spans="1:8" s="165" customFormat="1">
      <c r="A501" s="167"/>
      <c r="B501" s="198"/>
      <c r="C501" s="166"/>
      <c r="D501" s="166"/>
      <c r="E501" s="167"/>
      <c r="F501" s="167"/>
      <c r="G501" s="167"/>
      <c r="H501" s="169"/>
    </row>
    <row r="502" spans="1:8">
      <c r="E502" s="165"/>
      <c r="H502" s="169"/>
    </row>
    <row r="503" spans="1:8">
      <c r="F503" s="165"/>
      <c r="G503" s="165"/>
      <c r="H503" s="169"/>
    </row>
    <row r="504" spans="1:8">
      <c r="B504" s="240"/>
      <c r="H504" s="169"/>
    </row>
    <row r="505" spans="1:8">
      <c r="H505" s="169"/>
    </row>
    <row r="506" spans="1:8">
      <c r="A506" s="165"/>
      <c r="F506" s="165"/>
      <c r="G506" s="165"/>
      <c r="H506" s="169"/>
    </row>
    <row r="507" spans="1:8">
      <c r="F507" s="165"/>
      <c r="G507" s="165"/>
      <c r="H507" s="169"/>
    </row>
    <row r="508" spans="1:8">
      <c r="H508" s="169"/>
    </row>
    <row r="509" spans="1:8">
      <c r="H509" s="169"/>
    </row>
    <row r="510" spans="1:8">
      <c r="H510" s="169"/>
    </row>
    <row r="511" spans="1:8">
      <c r="H511" s="169"/>
    </row>
    <row r="512" spans="1:8">
      <c r="H512" s="170"/>
    </row>
    <row r="513" spans="1:8">
      <c r="H513" s="169"/>
    </row>
    <row r="514" spans="1:8" s="165" customFormat="1">
      <c r="A514" s="167"/>
      <c r="B514" s="198"/>
      <c r="C514" s="166"/>
      <c r="D514" s="166"/>
      <c r="F514" s="167"/>
      <c r="G514" s="167"/>
      <c r="H514" s="170"/>
    </row>
    <row r="515" spans="1:8">
      <c r="H515" s="169"/>
    </row>
    <row r="516" spans="1:8">
      <c r="H516" s="169"/>
    </row>
    <row r="517" spans="1:8">
      <c r="B517" s="240"/>
      <c r="H517" s="169"/>
    </row>
    <row r="518" spans="1:8">
      <c r="H518" s="169"/>
    </row>
    <row r="519" spans="1:8">
      <c r="A519" s="165"/>
      <c r="F519" s="165"/>
      <c r="G519" s="165"/>
      <c r="H519" s="169"/>
    </row>
    <row r="520" spans="1:8">
      <c r="H520" s="169"/>
    </row>
    <row r="521" spans="1:8">
      <c r="H521" s="169"/>
    </row>
    <row r="522" spans="1:8">
      <c r="H522" s="169"/>
    </row>
    <row r="523" spans="1:8">
      <c r="H523" s="169"/>
    </row>
    <row r="524" spans="1:8">
      <c r="H524" s="169"/>
    </row>
    <row r="525" spans="1:8">
      <c r="H525" s="169"/>
    </row>
    <row r="526" spans="1:8" s="165" customFormat="1">
      <c r="A526" s="167"/>
      <c r="B526" s="198"/>
      <c r="C526" s="166"/>
      <c r="D526" s="166"/>
      <c r="E526" s="167"/>
      <c r="F526" s="167"/>
      <c r="G526" s="167"/>
      <c r="H526" s="170"/>
    </row>
    <row r="527" spans="1:8">
      <c r="H527" s="169"/>
    </row>
    <row r="528" spans="1:8">
      <c r="E528" s="165"/>
      <c r="H528" s="169"/>
    </row>
    <row r="529" spans="1:8">
      <c r="B529" s="240"/>
      <c r="H529" s="169"/>
    </row>
    <row r="530" spans="1:8">
      <c r="H530" s="169"/>
    </row>
    <row r="531" spans="1:8">
      <c r="A531" s="165"/>
      <c r="F531" s="165"/>
      <c r="G531" s="165"/>
      <c r="H531" s="169"/>
    </row>
    <row r="532" spans="1:8">
      <c r="H532" s="169"/>
    </row>
    <row r="533" spans="1:8">
      <c r="F533" s="165"/>
      <c r="G533" s="165"/>
      <c r="H533" s="169"/>
    </row>
    <row r="534" spans="1:8">
      <c r="H534" s="169"/>
    </row>
    <row r="535" spans="1:8">
      <c r="F535" s="165"/>
      <c r="G535" s="165"/>
      <c r="H535" s="169"/>
    </row>
    <row r="536" spans="1:8">
      <c r="H536" s="169"/>
    </row>
    <row r="537" spans="1:8">
      <c r="H537" s="169"/>
    </row>
    <row r="538" spans="1:8">
      <c r="H538" s="169"/>
    </row>
    <row r="539" spans="1:8">
      <c r="H539" s="169"/>
    </row>
    <row r="540" spans="1:8" s="165" customFormat="1">
      <c r="A540" s="167"/>
      <c r="B540" s="198"/>
      <c r="C540" s="166"/>
      <c r="D540" s="166"/>
      <c r="F540" s="167"/>
      <c r="G540" s="167"/>
      <c r="H540" s="184"/>
    </row>
    <row r="541" spans="1:8">
      <c r="H541" s="185"/>
    </row>
    <row r="542" spans="1:8">
      <c r="H542" s="185"/>
    </row>
    <row r="543" spans="1:8">
      <c r="B543" s="240"/>
      <c r="H543" s="185"/>
    </row>
    <row r="544" spans="1:8">
      <c r="H544" s="185"/>
    </row>
    <row r="545" spans="1:8">
      <c r="A545" s="165"/>
      <c r="H545" s="185"/>
    </row>
    <row r="546" spans="1:8">
      <c r="H546" s="185"/>
    </row>
    <row r="547" spans="1:8">
      <c r="F547" s="165"/>
      <c r="G547" s="165"/>
      <c r="H547" s="185"/>
    </row>
    <row r="548" spans="1:8">
      <c r="H548" s="185"/>
    </row>
    <row r="549" spans="1:8">
      <c r="H549" s="185"/>
    </row>
    <row r="550" spans="1:8">
      <c r="H550" s="185"/>
    </row>
    <row r="551" spans="1:8">
      <c r="H551" s="169"/>
    </row>
    <row r="552" spans="1:8" s="165" customFormat="1">
      <c r="A552" s="167"/>
      <c r="B552" s="198"/>
      <c r="C552" s="166"/>
      <c r="D552" s="166"/>
      <c r="F552" s="167"/>
      <c r="G552" s="167"/>
      <c r="H552" s="184"/>
    </row>
    <row r="553" spans="1:8">
      <c r="H553" s="185"/>
    </row>
    <row r="554" spans="1:8">
      <c r="H554" s="185"/>
    </row>
    <row r="555" spans="1:8">
      <c r="B555" s="240"/>
      <c r="H555" s="185"/>
    </row>
    <row r="556" spans="1:8">
      <c r="H556" s="185"/>
    </row>
    <row r="557" spans="1:8">
      <c r="A557" s="165"/>
      <c r="H557" s="185"/>
    </row>
    <row r="558" spans="1:8" ht="12.75" customHeight="1">
      <c r="H558" s="185"/>
    </row>
    <row r="559" spans="1:8" ht="12.75" customHeight="1">
      <c r="F559" s="165"/>
      <c r="G559" s="165"/>
      <c r="H559" s="185"/>
    </row>
    <row r="560" spans="1:8">
      <c r="H560" s="185"/>
    </row>
    <row r="561" spans="1:8">
      <c r="H561" s="185"/>
    </row>
    <row r="562" spans="1:8">
      <c r="H562" s="185"/>
    </row>
    <row r="563" spans="1:8">
      <c r="H563" s="169"/>
    </row>
    <row r="564" spans="1:8" s="165" customFormat="1">
      <c r="A564" s="167"/>
      <c r="B564" s="198"/>
      <c r="C564" s="166"/>
      <c r="D564" s="166"/>
      <c r="F564" s="167"/>
      <c r="G564" s="167"/>
      <c r="H564" s="184"/>
    </row>
    <row r="565" spans="1:8">
      <c r="H565" s="185"/>
    </row>
    <row r="566" spans="1:8">
      <c r="H566" s="185"/>
    </row>
    <row r="567" spans="1:8">
      <c r="B567" s="240"/>
      <c r="H567" s="185"/>
    </row>
    <row r="568" spans="1:8">
      <c r="H568" s="185"/>
    </row>
    <row r="569" spans="1:8">
      <c r="A569" s="165"/>
      <c r="H569" s="185"/>
    </row>
    <row r="570" spans="1:8">
      <c r="H570" s="185"/>
    </row>
    <row r="571" spans="1:8">
      <c r="F571" s="165"/>
      <c r="G571" s="165"/>
      <c r="H571" s="185"/>
    </row>
    <row r="572" spans="1:8">
      <c r="H572" s="185"/>
    </row>
    <row r="573" spans="1:8">
      <c r="H573" s="185"/>
    </row>
    <row r="574" spans="1:8">
      <c r="H574" s="185"/>
    </row>
    <row r="575" spans="1:8">
      <c r="H575" s="169"/>
    </row>
    <row r="576" spans="1:8" s="165" customFormat="1">
      <c r="A576" s="167"/>
      <c r="B576" s="198"/>
      <c r="C576" s="166"/>
      <c r="D576" s="166"/>
      <c r="F576" s="167"/>
      <c r="G576" s="167"/>
      <c r="H576" s="169"/>
    </row>
    <row r="577" spans="1:8">
      <c r="E577" s="165"/>
      <c r="H577" s="170"/>
    </row>
    <row r="578" spans="1:8">
      <c r="H578" s="170"/>
    </row>
    <row r="579" spans="1:8">
      <c r="B579" s="240"/>
      <c r="H579" s="169"/>
    </row>
    <row r="580" spans="1:8">
      <c r="H580" s="169"/>
    </row>
    <row r="581" spans="1:8">
      <c r="A581" s="165"/>
      <c r="H581" s="169"/>
    </row>
    <row r="582" spans="1:8">
      <c r="H582" s="169"/>
    </row>
    <row r="583" spans="1:8">
      <c r="F583" s="165"/>
      <c r="G583" s="165"/>
      <c r="H583" s="169"/>
    </row>
    <row r="584" spans="1:8">
      <c r="H584" s="169"/>
    </row>
    <row r="585" spans="1:8">
      <c r="H585" s="169"/>
    </row>
    <row r="586" spans="1:8">
      <c r="H586" s="169"/>
    </row>
    <row r="587" spans="1:8">
      <c r="H587" s="169"/>
    </row>
    <row r="588" spans="1:8" s="165" customFormat="1">
      <c r="A588" s="167"/>
      <c r="B588" s="198"/>
      <c r="C588" s="166"/>
      <c r="D588" s="166"/>
      <c r="E588" s="167"/>
      <c r="F588" s="167"/>
      <c r="G588" s="167"/>
      <c r="H588" s="169"/>
    </row>
    <row r="589" spans="1:8" s="165" customFormat="1" ht="14.25" customHeight="1">
      <c r="A589" s="167"/>
      <c r="B589" s="198"/>
      <c r="C589" s="166"/>
      <c r="D589" s="166"/>
      <c r="F589" s="167"/>
      <c r="G589" s="167"/>
      <c r="H589" s="169"/>
    </row>
    <row r="590" spans="1:8">
      <c r="H590" s="170"/>
    </row>
    <row r="591" spans="1:8">
      <c r="B591" s="240"/>
      <c r="H591" s="169"/>
    </row>
    <row r="592" spans="1:8">
      <c r="B592" s="240"/>
      <c r="H592" s="169"/>
    </row>
    <row r="593" spans="1:8">
      <c r="A593" s="165"/>
      <c r="H593" s="169"/>
    </row>
    <row r="594" spans="1:8">
      <c r="A594" s="165"/>
      <c r="H594" s="169"/>
    </row>
    <row r="595" spans="1:8">
      <c r="F595" s="165"/>
      <c r="G595" s="165"/>
      <c r="H595" s="169"/>
    </row>
    <row r="596" spans="1:8">
      <c r="H596" s="169"/>
    </row>
    <row r="597" spans="1:8">
      <c r="H597" s="169"/>
    </row>
    <row r="598" spans="1:8">
      <c r="H598" s="169"/>
    </row>
    <row r="599" spans="1:8">
      <c r="H599" s="169"/>
    </row>
    <row r="600" spans="1:8">
      <c r="H600" s="169"/>
    </row>
    <row r="601" spans="1:8" s="165" customFormat="1">
      <c r="A601" s="167"/>
      <c r="B601" s="198"/>
      <c r="C601" s="166"/>
      <c r="D601" s="166"/>
      <c r="F601" s="167"/>
      <c r="G601" s="167"/>
      <c r="H601" s="169"/>
    </row>
    <row r="602" spans="1:8">
      <c r="H602" s="170"/>
    </row>
    <row r="603" spans="1:8">
      <c r="H603" s="169"/>
    </row>
    <row r="604" spans="1:8">
      <c r="B604" s="240"/>
      <c r="H604" s="169"/>
    </row>
    <row r="605" spans="1:8">
      <c r="H605" s="169"/>
    </row>
    <row r="606" spans="1:8">
      <c r="A606" s="165"/>
      <c r="H606" s="169"/>
    </row>
    <row r="607" spans="1:8">
      <c r="H607" s="169"/>
    </row>
    <row r="608" spans="1:8">
      <c r="H608" s="169"/>
    </row>
    <row r="609" spans="1:8">
      <c r="H609" s="169"/>
    </row>
    <row r="610" spans="1:8">
      <c r="H610" s="169"/>
    </row>
    <row r="611" spans="1:8">
      <c r="H611" s="169"/>
    </row>
    <row r="612" spans="1:8">
      <c r="H612" s="169"/>
    </row>
    <row r="613" spans="1:8" s="165" customFormat="1">
      <c r="A613" s="167"/>
      <c r="B613" s="198"/>
      <c r="C613" s="166"/>
      <c r="D613" s="166"/>
      <c r="F613" s="167"/>
      <c r="G613" s="167"/>
      <c r="H613" s="169"/>
    </row>
    <row r="614" spans="1:8">
      <c r="E614" s="165"/>
      <c r="H614" s="170"/>
    </row>
    <row r="615" spans="1:8">
      <c r="E615" s="165"/>
      <c r="H615" s="169"/>
    </row>
    <row r="616" spans="1:8">
      <c r="B616" s="240"/>
      <c r="E616" s="165"/>
      <c r="H616" s="169"/>
    </row>
    <row r="617" spans="1:8">
      <c r="E617" s="165"/>
      <c r="H617" s="169"/>
    </row>
    <row r="618" spans="1:8">
      <c r="A618" s="165"/>
      <c r="E618" s="165"/>
      <c r="H618" s="169"/>
    </row>
    <row r="619" spans="1:8">
      <c r="E619" s="165"/>
      <c r="H619" s="169"/>
    </row>
    <row r="620" spans="1:8">
      <c r="E620" s="165"/>
      <c r="H620" s="169"/>
    </row>
    <row r="621" spans="1:8">
      <c r="E621" s="165"/>
      <c r="H621" s="169"/>
    </row>
    <row r="622" spans="1:8">
      <c r="E622" s="165"/>
      <c r="H622" s="169"/>
    </row>
    <row r="623" spans="1:8">
      <c r="E623" s="165"/>
      <c r="H623" s="169"/>
    </row>
    <row r="624" spans="1:8">
      <c r="H624" s="169"/>
    </row>
    <row r="625" spans="1:8" s="165" customFormat="1">
      <c r="A625" s="167"/>
      <c r="B625" s="198"/>
      <c r="C625" s="166"/>
      <c r="D625" s="166"/>
      <c r="F625" s="167"/>
      <c r="G625" s="167"/>
      <c r="H625" s="169"/>
    </row>
    <row r="626" spans="1:8" s="165" customFormat="1">
      <c r="A626" s="167"/>
      <c r="B626" s="198"/>
      <c r="C626" s="166"/>
      <c r="D626" s="166"/>
      <c r="E626" s="167"/>
      <c r="F626" s="167"/>
      <c r="G626" s="167"/>
      <c r="H626" s="170"/>
    </row>
    <row r="627" spans="1:8" s="165" customFormat="1">
      <c r="A627" s="167"/>
      <c r="B627" s="198"/>
      <c r="C627" s="166"/>
      <c r="D627" s="166"/>
      <c r="E627" s="167"/>
      <c r="F627" s="167"/>
      <c r="G627" s="167"/>
      <c r="H627" s="169"/>
    </row>
    <row r="628" spans="1:8" s="165" customFormat="1">
      <c r="A628" s="167"/>
      <c r="B628" s="240"/>
      <c r="C628" s="166"/>
      <c r="D628" s="166"/>
      <c r="E628" s="167"/>
      <c r="F628" s="167"/>
      <c r="G628" s="167"/>
      <c r="H628" s="169"/>
    </row>
    <row r="629" spans="1:8" s="165" customFormat="1">
      <c r="A629" s="167"/>
      <c r="B629" s="240"/>
      <c r="C629" s="166"/>
      <c r="D629" s="166"/>
      <c r="E629" s="167"/>
      <c r="F629" s="167"/>
      <c r="G629" s="167"/>
      <c r="H629" s="169"/>
    </row>
    <row r="630" spans="1:8" s="165" customFormat="1">
      <c r="B630" s="240"/>
      <c r="C630" s="166"/>
      <c r="D630" s="166"/>
      <c r="E630" s="167"/>
      <c r="F630" s="167"/>
      <c r="G630" s="167"/>
      <c r="H630" s="169"/>
    </row>
    <row r="631" spans="1:8" s="165" customFormat="1">
      <c r="B631" s="240"/>
      <c r="C631" s="166"/>
      <c r="D631" s="166"/>
      <c r="E631" s="167"/>
      <c r="F631" s="167"/>
      <c r="G631" s="167"/>
      <c r="H631" s="169"/>
    </row>
    <row r="632" spans="1:8" s="165" customFormat="1">
      <c r="B632" s="240"/>
      <c r="C632" s="166"/>
      <c r="D632" s="166"/>
      <c r="E632" s="167"/>
      <c r="F632" s="167"/>
      <c r="G632" s="167"/>
      <c r="H632" s="169"/>
    </row>
    <row r="633" spans="1:8" s="165" customFormat="1">
      <c r="B633" s="240"/>
      <c r="C633" s="166"/>
      <c r="D633" s="166"/>
      <c r="E633" s="167"/>
      <c r="F633" s="167"/>
      <c r="G633" s="167"/>
      <c r="H633" s="169"/>
    </row>
    <row r="634" spans="1:8" s="165" customFormat="1">
      <c r="B634" s="240"/>
      <c r="C634" s="166"/>
      <c r="D634" s="166"/>
      <c r="E634" s="167"/>
      <c r="F634" s="167"/>
      <c r="G634" s="167"/>
      <c r="H634" s="169"/>
    </row>
    <row r="635" spans="1:8" s="165" customFormat="1">
      <c r="B635" s="240"/>
      <c r="C635" s="166"/>
      <c r="D635" s="166"/>
      <c r="E635" s="167"/>
      <c r="F635" s="167"/>
      <c r="G635" s="167"/>
      <c r="H635" s="169"/>
    </row>
    <row r="636" spans="1:8">
      <c r="A636" s="165"/>
      <c r="B636" s="240"/>
      <c r="H636" s="169"/>
    </row>
    <row r="637" spans="1:8" s="165" customFormat="1">
      <c r="B637" s="240"/>
      <c r="C637" s="166"/>
      <c r="D637" s="166"/>
      <c r="F637" s="167"/>
      <c r="G637" s="167"/>
      <c r="H637" s="169"/>
    </row>
    <row r="638" spans="1:8">
      <c r="A638" s="165"/>
      <c r="B638" s="240"/>
      <c r="H638" s="170"/>
    </row>
    <row r="639" spans="1:8">
      <c r="A639" s="165"/>
      <c r="H639" s="169"/>
    </row>
    <row r="640" spans="1:8">
      <c r="A640" s="165"/>
      <c r="B640" s="240"/>
      <c r="H640" s="169"/>
    </row>
    <row r="641" spans="1:8">
      <c r="H641" s="169"/>
    </row>
    <row r="642" spans="1:8">
      <c r="A642" s="165"/>
      <c r="H642" s="169"/>
    </row>
    <row r="643" spans="1:8">
      <c r="H643" s="169"/>
    </row>
    <row r="644" spans="1:8">
      <c r="H644" s="169"/>
    </row>
    <row r="645" spans="1:8">
      <c r="H645" s="169"/>
    </row>
    <row r="646" spans="1:8">
      <c r="H646" s="169"/>
    </row>
    <row r="647" spans="1:8">
      <c r="H647" s="169"/>
    </row>
    <row r="648" spans="1:8">
      <c r="H648" s="169"/>
    </row>
    <row r="649" spans="1:8" s="165" customFormat="1">
      <c r="A649" s="167"/>
      <c r="B649" s="198"/>
      <c r="C649" s="166"/>
      <c r="D649" s="166"/>
      <c r="F649" s="167"/>
      <c r="G649" s="167"/>
      <c r="H649" s="169"/>
    </row>
    <row r="650" spans="1:8">
      <c r="H650" s="170"/>
    </row>
    <row r="651" spans="1:8">
      <c r="H651" s="169"/>
    </row>
    <row r="652" spans="1:8">
      <c r="B652" s="240"/>
      <c r="H652" s="169"/>
    </row>
    <row r="653" spans="1:8">
      <c r="H653" s="169"/>
    </row>
    <row r="654" spans="1:8">
      <c r="A654" s="165"/>
      <c r="H654" s="169"/>
    </row>
    <row r="655" spans="1:8">
      <c r="H655" s="169"/>
    </row>
    <row r="656" spans="1:8">
      <c r="H656" s="169"/>
    </row>
    <row r="657" spans="1:8">
      <c r="H657" s="169"/>
    </row>
    <row r="658" spans="1:8">
      <c r="H658" s="169"/>
    </row>
    <row r="659" spans="1:8">
      <c r="H659" s="169"/>
    </row>
    <row r="660" spans="1:8">
      <c r="H660" s="169"/>
    </row>
    <row r="661" spans="1:8" s="165" customFormat="1">
      <c r="A661" s="167"/>
      <c r="B661" s="198"/>
      <c r="C661" s="166"/>
      <c r="D661" s="166"/>
      <c r="F661" s="167"/>
      <c r="G661" s="167"/>
      <c r="H661" s="169"/>
    </row>
    <row r="662" spans="1:8">
      <c r="H662" s="170"/>
    </row>
    <row r="663" spans="1:8">
      <c r="H663" s="169"/>
    </row>
    <row r="664" spans="1:8">
      <c r="B664" s="240"/>
      <c r="H664" s="169"/>
    </row>
    <row r="665" spans="1:8">
      <c r="H665" s="169"/>
    </row>
    <row r="666" spans="1:8">
      <c r="A666" s="165"/>
      <c r="H666" s="169"/>
    </row>
    <row r="667" spans="1:8">
      <c r="H667" s="169"/>
    </row>
    <row r="668" spans="1:8">
      <c r="H668" s="169"/>
    </row>
    <row r="669" spans="1:8">
      <c r="H669" s="169"/>
    </row>
    <row r="670" spans="1:8">
      <c r="H670" s="169"/>
    </row>
    <row r="671" spans="1:8" ht="15" customHeight="1">
      <c r="H671" s="169"/>
    </row>
    <row r="672" spans="1:8" ht="15" customHeight="1">
      <c r="H672" s="169"/>
    </row>
    <row r="673" spans="1:8" s="165" customFormat="1">
      <c r="A673" s="167"/>
      <c r="B673" s="198"/>
      <c r="C673" s="166"/>
      <c r="D673" s="166"/>
      <c r="F673" s="167"/>
      <c r="G673" s="167"/>
      <c r="H673" s="169"/>
    </row>
    <row r="674" spans="1:8">
      <c r="H674" s="170"/>
    </row>
    <row r="675" spans="1:8">
      <c r="H675" s="169"/>
    </row>
    <row r="676" spans="1:8">
      <c r="B676" s="240"/>
      <c r="H676" s="169"/>
    </row>
    <row r="677" spans="1:8">
      <c r="H677" s="169"/>
    </row>
    <row r="678" spans="1:8">
      <c r="A678" s="165"/>
      <c r="H678" s="169"/>
    </row>
    <row r="679" spans="1:8">
      <c r="H679" s="169"/>
    </row>
    <row r="680" spans="1:8">
      <c r="H680" s="169"/>
    </row>
    <row r="681" spans="1:8">
      <c r="H681" s="169"/>
    </row>
    <row r="682" spans="1:8">
      <c r="H682" s="169"/>
    </row>
    <row r="683" spans="1:8">
      <c r="H683" s="169"/>
    </row>
    <row r="684" spans="1:8">
      <c r="H684" s="169"/>
    </row>
    <row r="685" spans="1:8" s="165" customFormat="1">
      <c r="A685" s="167"/>
      <c r="B685" s="198"/>
      <c r="C685" s="166"/>
      <c r="D685" s="166"/>
      <c r="F685" s="167"/>
      <c r="G685" s="167"/>
      <c r="H685" s="169"/>
    </row>
    <row r="686" spans="1:8">
      <c r="H686" s="170"/>
    </row>
    <row r="687" spans="1:8">
      <c r="H687" s="169"/>
    </row>
    <row r="688" spans="1:8">
      <c r="B688" s="240"/>
      <c r="H688" s="169"/>
    </row>
    <row r="689" spans="1:8">
      <c r="H689" s="169"/>
    </row>
    <row r="690" spans="1:8">
      <c r="A690" s="165"/>
      <c r="H690" s="169"/>
    </row>
    <row r="691" spans="1:8">
      <c r="H691" s="169"/>
    </row>
    <row r="692" spans="1:8">
      <c r="H692" s="169"/>
    </row>
    <row r="693" spans="1:8">
      <c r="H693" s="169"/>
    </row>
    <row r="694" spans="1:8">
      <c r="H694" s="169"/>
    </row>
    <row r="695" spans="1:8">
      <c r="H695" s="169"/>
    </row>
    <row r="696" spans="1:8">
      <c r="H696" s="169"/>
    </row>
    <row r="697" spans="1:8" s="165" customFormat="1">
      <c r="A697" s="167"/>
      <c r="B697" s="198"/>
      <c r="C697" s="166"/>
      <c r="D697" s="166"/>
      <c r="F697" s="167"/>
      <c r="G697" s="167"/>
      <c r="H697" s="169"/>
    </row>
    <row r="698" spans="1:8">
      <c r="E698" s="165"/>
      <c r="H698" s="170"/>
    </row>
    <row r="699" spans="1:8">
      <c r="H699" s="170"/>
    </row>
    <row r="700" spans="1:8">
      <c r="B700" s="240"/>
      <c r="H700" s="169"/>
    </row>
    <row r="701" spans="1:8">
      <c r="H701" s="169"/>
    </row>
    <row r="702" spans="1:8">
      <c r="A702" s="165"/>
      <c r="H702" s="169"/>
    </row>
    <row r="703" spans="1:8">
      <c r="H703" s="169"/>
    </row>
    <row r="704" spans="1:8">
      <c r="H704" s="169"/>
    </row>
    <row r="705" spans="1:8">
      <c r="H705" s="169"/>
    </row>
    <row r="706" spans="1:8">
      <c r="H706" s="169"/>
    </row>
    <row r="707" spans="1:8">
      <c r="H707" s="169"/>
    </row>
    <row r="708" spans="1:8">
      <c r="H708" s="169"/>
    </row>
    <row r="709" spans="1:8" s="165" customFormat="1">
      <c r="A709" s="167"/>
      <c r="B709" s="198"/>
      <c r="C709" s="166"/>
      <c r="D709" s="166"/>
      <c r="E709" s="167"/>
      <c r="F709" s="167"/>
      <c r="G709" s="167"/>
      <c r="H709" s="169"/>
    </row>
    <row r="710" spans="1:8" s="165" customFormat="1">
      <c r="A710" s="167"/>
      <c r="B710" s="198"/>
      <c r="C710" s="166"/>
      <c r="D710" s="166"/>
      <c r="F710" s="167"/>
      <c r="G710" s="167"/>
      <c r="H710" s="169"/>
    </row>
    <row r="711" spans="1:8">
      <c r="H711" s="165"/>
    </row>
    <row r="712" spans="1:8">
      <c r="B712" s="240"/>
      <c r="H712" s="169"/>
    </row>
    <row r="713" spans="1:8">
      <c r="B713" s="240"/>
      <c r="H713" s="169"/>
    </row>
    <row r="714" spans="1:8">
      <c r="A714" s="165"/>
      <c r="H714" s="169"/>
    </row>
    <row r="715" spans="1:8">
      <c r="A715" s="165"/>
      <c r="H715" s="169"/>
    </row>
    <row r="716" spans="1:8">
      <c r="H716" s="169"/>
    </row>
    <row r="717" spans="1:8">
      <c r="H717" s="169"/>
    </row>
    <row r="718" spans="1:8">
      <c r="H718" s="169"/>
    </row>
    <row r="719" spans="1:8">
      <c r="H719" s="169"/>
    </row>
    <row r="720" spans="1:8">
      <c r="H720" s="169"/>
    </row>
    <row r="721" spans="1:8">
      <c r="H721" s="169"/>
    </row>
    <row r="722" spans="1:8" s="165" customFormat="1">
      <c r="A722" s="167"/>
      <c r="B722" s="198"/>
      <c r="C722" s="166"/>
      <c r="D722" s="166"/>
      <c r="F722" s="167"/>
      <c r="G722" s="167"/>
      <c r="H722" s="169"/>
    </row>
    <row r="723" spans="1:8">
      <c r="H723" s="169"/>
    </row>
    <row r="724" spans="1:8">
      <c r="H724" s="169"/>
    </row>
    <row r="725" spans="1:8">
      <c r="B725" s="240"/>
      <c r="H725" s="169"/>
    </row>
    <row r="726" spans="1:8">
      <c r="H726" s="169"/>
    </row>
    <row r="727" spans="1:8">
      <c r="A727" s="165"/>
      <c r="H727" s="169"/>
    </row>
    <row r="728" spans="1:8">
      <c r="H728" s="169"/>
    </row>
    <row r="729" spans="1:8">
      <c r="H729" s="169"/>
    </row>
    <row r="730" spans="1:8">
      <c r="H730" s="169"/>
    </row>
    <row r="731" spans="1:8">
      <c r="H731" s="170"/>
    </row>
    <row r="732" spans="1:8">
      <c r="H732" s="169"/>
    </row>
    <row r="733" spans="1:8">
      <c r="H733" s="169"/>
    </row>
    <row r="734" spans="1:8" s="165" customFormat="1">
      <c r="A734" s="167"/>
      <c r="B734" s="198"/>
      <c r="C734" s="166"/>
      <c r="D734" s="166"/>
      <c r="F734" s="167"/>
      <c r="G734" s="167"/>
      <c r="H734" s="169"/>
    </row>
    <row r="735" spans="1:8">
      <c r="H735" s="169"/>
    </row>
    <row r="736" spans="1:8">
      <c r="H736" s="169"/>
    </row>
    <row r="737" spans="1:8">
      <c r="B737" s="240"/>
      <c r="H737" s="169"/>
    </row>
    <row r="738" spans="1:8">
      <c r="H738" s="169"/>
    </row>
    <row r="739" spans="1:8">
      <c r="A739" s="165"/>
      <c r="H739" s="169"/>
    </row>
    <row r="740" spans="1:8">
      <c r="H740" s="169"/>
    </row>
    <row r="741" spans="1:8">
      <c r="H741" s="169"/>
    </row>
    <row r="742" spans="1:8">
      <c r="H742" s="169"/>
    </row>
    <row r="743" spans="1:8">
      <c r="H743" s="170"/>
    </row>
    <row r="744" spans="1:8">
      <c r="H744" s="169"/>
    </row>
    <row r="745" spans="1:8">
      <c r="H745" s="169"/>
    </row>
    <row r="746" spans="1:8" s="165" customFormat="1">
      <c r="A746" s="167"/>
      <c r="B746" s="198"/>
      <c r="C746" s="166"/>
      <c r="D746" s="166"/>
      <c r="F746" s="167"/>
      <c r="G746" s="167"/>
      <c r="H746" s="169"/>
    </row>
    <row r="747" spans="1:8">
      <c r="H747" s="169"/>
    </row>
    <row r="748" spans="1:8">
      <c r="E748" s="165"/>
      <c r="H748" s="169"/>
    </row>
    <row r="749" spans="1:8">
      <c r="B749" s="240"/>
      <c r="H749" s="169"/>
    </row>
    <row r="750" spans="1:8">
      <c r="H750" s="169"/>
    </row>
    <row r="751" spans="1:8">
      <c r="A751" s="165"/>
      <c r="H751" s="169"/>
    </row>
    <row r="752" spans="1:8">
      <c r="H752" s="169"/>
    </row>
    <row r="753" spans="1:8">
      <c r="H753" s="169"/>
    </row>
    <row r="754" spans="1:8">
      <c r="H754" s="169"/>
    </row>
    <row r="755" spans="1:8">
      <c r="H755" s="170"/>
    </row>
    <row r="756" spans="1:8">
      <c r="H756" s="169"/>
    </row>
    <row r="757" spans="1:8">
      <c r="H757" s="169"/>
    </row>
    <row r="758" spans="1:8" s="165" customFormat="1">
      <c r="A758" s="167"/>
      <c r="B758" s="198"/>
      <c r="C758" s="166"/>
      <c r="D758" s="166"/>
      <c r="E758" s="167"/>
      <c r="F758" s="167"/>
      <c r="G758" s="167"/>
      <c r="H758" s="169"/>
    </row>
    <row r="759" spans="1:8">
      <c r="H759" s="169"/>
    </row>
    <row r="760" spans="1:8" s="165" customFormat="1">
      <c r="A760" s="167"/>
      <c r="B760" s="198"/>
      <c r="C760" s="166"/>
      <c r="D760" s="166"/>
      <c r="F760" s="167"/>
      <c r="G760" s="167"/>
      <c r="H760" s="169"/>
    </row>
    <row r="761" spans="1:8">
      <c r="B761" s="240"/>
      <c r="H761" s="169"/>
    </row>
    <row r="762" spans="1:8">
      <c r="E762" s="165"/>
      <c r="H762" s="169"/>
    </row>
    <row r="763" spans="1:8">
      <c r="A763" s="165"/>
      <c r="B763" s="240"/>
      <c r="H763" s="169"/>
    </row>
    <row r="764" spans="1:8">
      <c r="E764" s="165"/>
      <c r="H764" s="169"/>
    </row>
    <row r="765" spans="1:8">
      <c r="A765" s="165"/>
      <c r="H765" s="169"/>
    </row>
    <row r="766" spans="1:8">
      <c r="E766" s="165"/>
      <c r="H766" s="169"/>
    </row>
    <row r="767" spans="1:8">
      <c r="H767" s="170"/>
    </row>
    <row r="768" spans="1:8">
      <c r="H768" s="169"/>
    </row>
    <row r="769" spans="1:8">
      <c r="H769" s="169"/>
    </row>
    <row r="770" spans="1:8">
      <c r="H770" s="169"/>
    </row>
    <row r="771" spans="1:8">
      <c r="H771" s="169"/>
    </row>
    <row r="772" spans="1:8" s="165" customFormat="1">
      <c r="A772" s="167"/>
      <c r="B772" s="198"/>
      <c r="C772" s="166"/>
      <c r="D772" s="166"/>
      <c r="E772" s="167"/>
      <c r="F772" s="167"/>
      <c r="G772" s="167"/>
      <c r="H772" s="169"/>
    </row>
    <row r="773" spans="1:8">
      <c r="H773" s="169"/>
    </row>
    <row r="774" spans="1:8" s="165" customFormat="1">
      <c r="A774" s="167"/>
      <c r="B774" s="198"/>
      <c r="C774" s="166"/>
      <c r="D774" s="166"/>
      <c r="E774" s="167"/>
      <c r="F774" s="167"/>
      <c r="G774" s="167"/>
      <c r="H774" s="169"/>
    </row>
    <row r="775" spans="1:8">
      <c r="B775" s="240"/>
      <c r="H775" s="169"/>
    </row>
    <row r="776" spans="1:8" s="165" customFormat="1">
      <c r="A776" s="167"/>
      <c r="B776" s="198"/>
      <c r="C776" s="166"/>
      <c r="D776" s="166"/>
      <c r="E776" s="167"/>
      <c r="F776" s="167"/>
      <c r="G776" s="167"/>
      <c r="H776" s="169"/>
    </row>
    <row r="777" spans="1:8">
      <c r="A777" s="165"/>
      <c r="B777" s="240"/>
      <c r="H777" s="169"/>
    </row>
    <row r="778" spans="1:8" s="165" customFormat="1">
      <c r="A778" s="167"/>
      <c r="B778" s="198"/>
      <c r="C778" s="166"/>
      <c r="D778" s="166"/>
      <c r="E778" s="167"/>
      <c r="F778" s="167"/>
      <c r="G778" s="167"/>
      <c r="H778" s="169"/>
    </row>
    <row r="779" spans="1:8">
      <c r="A779" s="165"/>
      <c r="B779" s="240"/>
      <c r="E779" s="165"/>
      <c r="H779" s="170"/>
    </row>
    <row r="780" spans="1:8">
      <c r="E780" s="165"/>
      <c r="H780" s="169"/>
    </row>
    <row r="781" spans="1:8">
      <c r="A781" s="165"/>
      <c r="B781" s="240"/>
      <c r="H781" s="169"/>
    </row>
    <row r="782" spans="1:8">
      <c r="H782" s="169"/>
    </row>
    <row r="783" spans="1:8">
      <c r="A783" s="165"/>
      <c r="H783" s="169"/>
    </row>
    <row r="784" spans="1:8">
      <c r="H784" s="169"/>
    </row>
    <row r="785" spans="1:8">
      <c r="H785" s="169"/>
    </row>
    <row r="786" spans="1:8">
      <c r="H786" s="169"/>
    </row>
    <row r="787" spans="1:8">
      <c r="H787" s="169"/>
    </row>
    <row r="788" spans="1:8">
      <c r="H788" s="169"/>
    </row>
    <row r="789" spans="1:8">
      <c r="H789" s="169"/>
    </row>
    <row r="790" spans="1:8">
      <c r="H790" s="169"/>
    </row>
    <row r="791" spans="1:8" s="165" customFormat="1">
      <c r="A791" s="167"/>
      <c r="B791" s="198"/>
      <c r="C791" s="166"/>
      <c r="D791" s="166"/>
      <c r="E791" s="167"/>
      <c r="F791" s="167"/>
      <c r="G791" s="167"/>
      <c r="H791" s="170"/>
    </row>
    <row r="792" spans="1:8" s="165" customFormat="1">
      <c r="A792" s="167"/>
      <c r="B792" s="198"/>
      <c r="C792" s="166"/>
      <c r="D792" s="166"/>
      <c r="F792" s="167"/>
      <c r="G792" s="167"/>
      <c r="H792" s="169"/>
    </row>
    <row r="793" spans="1:8">
      <c r="H793" s="169"/>
    </row>
    <row r="794" spans="1:8">
      <c r="B794" s="240"/>
      <c r="H794" s="169"/>
    </row>
    <row r="795" spans="1:8">
      <c r="B795" s="240"/>
      <c r="H795" s="169"/>
    </row>
    <row r="796" spans="1:8">
      <c r="A796" s="165"/>
      <c r="H796" s="169"/>
    </row>
    <row r="797" spans="1:8">
      <c r="A797" s="165"/>
      <c r="H797" s="169"/>
    </row>
    <row r="798" spans="1:8">
      <c r="H798" s="169"/>
    </row>
    <row r="799" spans="1:8">
      <c r="H799" s="169"/>
    </row>
    <row r="800" spans="1:8">
      <c r="H800" s="169"/>
    </row>
    <row r="801" spans="1:8">
      <c r="H801" s="169"/>
    </row>
    <row r="802" spans="1:8">
      <c r="H802" s="169"/>
    </row>
    <row r="803" spans="1:8">
      <c r="H803" s="170"/>
    </row>
    <row r="804" spans="1:8" s="165" customFormat="1">
      <c r="A804" s="167"/>
      <c r="B804" s="198"/>
      <c r="C804" s="166"/>
      <c r="D804" s="166"/>
      <c r="F804" s="167"/>
      <c r="G804" s="167"/>
      <c r="H804" s="169"/>
    </row>
    <row r="805" spans="1:8">
      <c r="H805" s="169"/>
    </row>
    <row r="806" spans="1:8">
      <c r="H806" s="169"/>
    </row>
    <row r="807" spans="1:8">
      <c r="B807" s="240"/>
      <c r="H807" s="169"/>
    </row>
    <row r="808" spans="1:8">
      <c r="H808" s="169"/>
    </row>
    <row r="809" spans="1:8">
      <c r="A809" s="165"/>
      <c r="H809" s="169"/>
    </row>
    <row r="810" spans="1:8">
      <c r="H810" s="169"/>
    </row>
    <row r="811" spans="1:8">
      <c r="H811" s="169"/>
    </row>
    <row r="812" spans="1:8">
      <c r="H812" s="169"/>
    </row>
    <row r="813" spans="1:8">
      <c r="H813" s="169"/>
    </row>
    <row r="814" spans="1:8">
      <c r="H814" s="169"/>
    </row>
    <row r="815" spans="1:8">
      <c r="H815" s="170"/>
    </row>
    <row r="816" spans="1:8" s="165" customFormat="1">
      <c r="A816" s="167"/>
      <c r="B816" s="198"/>
      <c r="C816" s="166"/>
      <c r="D816" s="166"/>
      <c r="F816" s="167"/>
      <c r="G816" s="167"/>
      <c r="H816" s="169"/>
    </row>
    <row r="817" spans="1:8">
      <c r="H817" s="169"/>
    </row>
    <row r="818" spans="1:8">
      <c r="H818" s="169"/>
    </row>
    <row r="819" spans="1:8">
      <c r="B819" s="240"/>
      <c r="H819" s="169"/>
    </row>
    <row r="820" spans="1:8">
      <c r="H820" s="169"/>
    </row>
    <row r="821" spans="1:8">
      <c r="A821" s="165"/>
      <c r="H821" s="169"/>
    </row>
    <row r="822" spans="1:8">
      <c r="H822" s="169"/>
    </row>
    <row r="823" spans="1:8">
      <c r="H823" s="169"/>
    </row>
    <row r="824" spans="1:8">
      <c r="H824" s="169"/>
    </row>
    <row r="825" spans="1:8">
      <c r="H825" s="169"/>
    </row>
    <row r="826" spans="1:8">
      <c r="H826" s="169"/>
    </row>
    <row r="827" spans="1:8">
      <c r="H827" s="170"/>
    </row>
    <row r="828" spans="1:8" s="165" customFormat="1">
      <c r="A828" s="167"/>
      <c r="B828" s="198"/>
      <c r="C828" s="166"/>
      <c r="D828" s="166"/>
      <c r="F828" s="167"/>
      <c r="G828" s="167"/>
      <c r="H828" s="170"/>
    </row>
    <row r="829" spans="1:8">
      <c r="H829" s="169"/>
    </row>
    <row r="830" spans="1:8">
      <c r="H830" s="169"/>
    </row>
    <row r="831" spans="1:8">
      <c r="B831" s="240"/>
      <c r="H831" s="169"/>
    </row>
    <row r="832" spans="1:8">
      <c r="H832" s="169"/>
    </row>
    <row r="833" spans="1:8">
      <c r="A833" s="165"/>
      <c r="H833" s="169"/>
    </row>
    <row r="834" spans="1:8">
      <c r="H834" s="169"/>
    </row>
    <row r="835" spans="1:8">
      <c r="H835" s="169"/>
    </row>
    <row r="836" spans="1:8">
      <c r="H836" s="169"/>
    </row>
    <row r="837" spans="1:8">
      <c r="H837" s="169"/>
    </row>
    <row r="838" spans="1:8">
      <c r="H838" s="169"/>
    </row>
    <row r="839" spans="1:8">
      <c r="H839" s="169"/>
    </row>
    <row r="840" spans="1:8" s="165" customFormat="1">
      <c r="A840" s="167"/>
      <c r="B840" s="198"/>
      <c r="C840" s="166"/>
      <c r="D840" s="166"/>
      <c r="F840" s="167"/>
      <c r="G840" s="167"/>
      <c r="H840" s="170"/>
    </row>
    <row r="841" spans="1:8">
      <c r="H841" s="169"/>
    </row>
    <row r="842" spans="1:8">
      <c r="H842" s="169"/>
    </row>
    <row r="843" spans="1:8">
      <c r="B843" s="240"/>
      <c r="H843" s="169"/>
    </row>
    <row r="844" spans="1:8">
      <c r="H844" s="169"/>
    </row>
    <row r="845" spans="1:8">
      <c r="A845" s="165"/>
      <c r="H845" s="169"/>
    </row>
    <row r="846" spans="1:8">
      <c r="H846" s="169"/>
    </row>
    <row r="847" spans="1:8">
      <c r="H847" s="169"/>
    </row>
    <row r="848" spans="1:8">
      <c r="H848" s="169"/>
    </row>
    <row r="849" spans="1:8">
      <c r="H849" s="169"/>
    </row>
    <row r="850" spans="1:8">
      <c r="H850" s="169"/>
    </row>
    <row r="851" spans="1:8">
      <c r="H851" s="169"/>
    </row>
    <row r="852" spans="1:8" s="165" customFormat="1">
      <c r="A852" s="167"/>
      <c r="B852" s="198"/>
      <c r="C852" s="166"/>
      <c r="D852" s="166"/>
      <c r="F852" s="167"/>
      <c r="G852" s="167"/>
      <c r="H852" s="169"/>
    </row>
    <row r="853" spans="1:8">
      <c r="H853" s="169"/>
    </row>
    <row r="854" spans="1:8">
      <c r="H854" s="170"/>
    </row>
    <row r="855" spans="1:8">
      <c r="B855" s="240"/>
      <c r="H855" s="169"/>
    </row>
    <row r="856" spans="1:8">
      <c r="H856" s="169"/>
    </row>
    <row r="857" spans="1:8">
      <c r="A857" s="165"/>
      <c r="H857" s="169"/>
    </row>
    <row r="858" spans="1:8">
      <c r="H858" s="169"/>
    </row>
    <row r="859" spans="1:8">
      <c r="H859" s="169"/>
    </row>
    <row r="860" spans="1:8">
      <c r="H860" s="169"/>
    </row>
    <row r="861" spans="1:8">
      <c r="H861" s="169"/>
    </row>
    <row r="862" spans="1:8">
      <c r="H862" s="169"/>
    </row>
    <row r="863" spans="1:8">
      <c r="H863" s="169"/>
    </row>
    <row r="864" spans="1:8" s="165" customFormat="1">
      <c r="A864" s="167"/>
      <c r="B864" s="198"/>
      <c r="C864" s="166"/>
      <c r="D864" s="166"/>
      <c r="F864" s="167"/>
      <c r="G864" s="167"/>
      <c r="H864" s="169"/>
    </row>
    <row r="865" spans="1:8">
      <c r="H865" s="169"/>
    </row>
    <row r="866" spans="1:8">
      <c r="H866" s="170"/>
    </row>
    <row r="867" spans="1:8">
      <c r="B867" s="240"/>
      <c r="H867" s="169"/>
    </row>
    <row r="868" spans="1:8">
      <c r="H868" s="169"/>
    </row>
    <row r="869" spans="1:8">
      <c r="A869" s="165"/>
      <c r="H869" s="169"/>
    </row>
    <row r="870" spans="1:8">
      <c r="H870" s="169"/>
    </row>
    <row r="871" spans="1:8">
      <c r="H871" s="169"/>
    </row>
    <row r="872" spans="1:8">
      <c r="H872" s="169"/>
    </row>
    <row r="873" spans="1:8">
      <c r="H873" s="169"/>
    </row>
    <row r="874" spans="1:8">
      <c r="H874" s="169"/>
    </row>
    <row r="875" spans="1:8">
      <c r="H875" s="169"/>
    </row>
    <row r="876" spans="1:8" s="165" customFormat="1">
      <c r="A876" s="167"/>
      <c r="B876" s="198"/>
      <c r="C876" s="166"/>
      <c r="D876" s="166"/>
      <c r="F876" s="167"/>
      <c r="G876" s="167"/>
      <c r="H876" s="169"/>
    </row>
    <row r="877" spans="1:8">
      <c r="H877" s="169"/>
    </row>
    <row r="878" spans="1:8">
      <c r="H878" s="170"/>
    </row>
    <row r="879" spans="1:8">
      <c r="B879" s="240"/>
      <c r="H879" s="170"/>
    </row>
    <row r="880" spans="1:8">
      <c r="H880" s="169"/>
    </row>
    <row r="881" spans="1:8">
      <c r="A881" s="165"/>
      <c r="H881" s="169"/>
    </row>
    <row r="882" spans="1:8">
      <c r="H882" s="169"/>
    </row>
    <row r="883" spans="1:8">
      <c r="H883" s="169"/>
    </row>
    <row r="884" spans="1:8">
      <c r="H884" s="169"/>
    </row>
    <row r="885" spans="1:8">
      <c r="H885" s="169"/>
    </row>
    <row r="886" spans="1:8">
      <c r="H886" s="169"/>
    </row>
    <row r="887" spans="1:8">
      <c r="H887" s="169"/>
    </row>
    <row r="888" spans="1:8" s="165" customFormat="1">
      <c r="A888" s="167"/>
      <c r="B888" s="198"/>
      <c r="C888" s="166"/>
      <c r="D888" s="166"/>
      <c r="F888" s="167"/>
      <c r="G888" s="167"/>
      <c r="H888" s="169"/>
    </row>
    <row r="889" spans="1:8">
      <c r="H889" s="169"/>
    </row>
    <row r="890" spans="1:8">
      <c r="H890" s="170"/>
    </row>
    <row r="891" spans="1:8">
      <c r="B891" s="240"/>
      <c r="H891" s="169"/>
    </row>
    <row r="892" spans="1:8">
      <c r="H892" s="169"/>
    </row>
    <row r="893" spans="1:8">
      <c r="A893" s="165"/>
      <c r="H893" s="169"/>
    </row>
    <row r="894" spans="1:8">
      <c r="H894" s="169"/>
    </row>
    <row r="895" spans="1:8">
      <c r="H895" s="169"/>
    </row>
    <row r="896" spans="1:8">
      <c r="H896" s="169"/>
    </row>
    <row r="897" spans="1:8">
      <c r="H897" s="169"/>
    </row>
    <row r="898" spans="1:8">
      <c r="H898" s="169"/>
    </row>
    <row r="899" spans="1:8">
      <c r="H899" s="169"/>
    </row>
    <row r="900" spans="1:8" s="165" customFormat="1">
      <c r="A900" s="167"/>
      <c r="B900" s="198"/>
      <c r="C900" s="166"/>
      <c r="D900" s="166"/>
      <c r="F900" s="167"/>
      <c r="G900" s="167"/>
      <c r="H900" s="169"/>
    </row>
    <row r="901" spans="1:8">
      <c r="E901" s="165"/>
      <c r="H901" s="169"/>
    </row>
    <row r="902" spans="1:8">
      <c r="H902" s="170"/>
    </row>
    <row r="903" spans="1:8">
      <c r="B903" s="240"/>
      <c r="H903" s="169"/>
    </row>
    <row r="904" spans="1:8">
      <c r="H904" s="169"/>
    </row>
    <row r="905" spans="1:8">
      <c r="A905" s="165"/>
      <c r="H905" s="169"/>
    </row>
    <row r="906" spans="1:8">
      <c r="H906" s="169"/>
    </row>
    <row r="907" spans="1:8">
      <c r="H907" s="169"/>
    </row>
    <row r="908" spans="1:8">
      <c r="H908" s="169"/>
    </row>
    <row r="909" spans="1:8">
      <c r="H909" s="169"/>
    </row>
    <row r="910" spans="1:8">
      <c r="H910" s="169"/>
    </row>
    <row r="911" spans="1:8">
      <c r="H911" s="169"/>
    </row>
    <row r="912" spans="1:8" s="165" customFormat="1">
      <c r="A912" s="167"/>
      <c r="B912" s="198"/>
      <c r="C912" s="166"/>
      <c r="D912" s="166"/>
      <c r="E912" s="167"/>
      <c r="F912" s="167"/>
      <c r="G912" s="167"/>
      <c r="H912" s="169"/>
    </row>
    <row r="913" spans="1:8" s="165" customFormat="1">
      <c r="A913" s="167"/>
      <c r="B913" s="198"/>
      <c r="C913" s="166"/>
      <c r="D913" s="166"/>
      <c r="F913" s="167"/>
      <c r="G913" s="167"/>
      <c r="H913" s="169"/>
    </row>
    <row r="914" spans="1:8">
      <c r="H914" s="170"/>
    </row>
    <row r="915" spans="1:8">
      <c r="B915" s="240"/>
      <c r="H915" s="169"/>
    </row>
    <row r="916" spans="1:8">
      <c r="B916" s="240"/>
      <c r="H916" s="169"/>
    </row>
    <row r="917" spans="1:8">
      <c r="A917" s="165"/>
      <c r="H917" s="169"/>
    </row>
    <row r="918" spans="1:8">
      <c r="A918" s="165"/>
      <c r="H918" s="169"/>
    </row>
    <row r="919" spans="1:8">
      <c r="H919" s="169"/>
    </row>
    <row r="920" spans="1:8">
      <c r="H920" s="169"/>
    </row>
    <row r="921" spans="1:8">
      <c r="H921" s="169"/>
    </row>
    <row r="922" spans="1:8">
      <c r="H922" s="169"/>
    </row>
    <row r="923" spans="1:8">
      <c r="H923" s="169"/>
    </row>
    <row r="924" spans="1:8">
      <c r="H924" s="169"/>
    </row>
    <row r="925" spans="1:8" s="165" customFormat="1">
      <c r="A925" s="167"/>
      <c r="B925" s="198"/>
      <c r="C925" s="166"/>
      <c r="D925" s="166"/>
      <c r="F925" s="167"/>
      <c r="G925" s="167"/>
      <c r="H925" s="169"/>
    </row>
    <row r="926" spans="1:8">
      <c r="H926" s="170"/>
    </row>
    <row r="927" spans="1:8">
      <c r="H927" s="169"/>
    </row>
    <row r="928" spans="1:8">
      <c r="B928" s="240"/>
      <c r="H928" s="169"/>
    </row>
    <row r="929" spans="1:8">
      <c r="H929" s="170"/>
    </row>
    <row r="930" spans="1:8">
      <c r="A930" s="165"/>
      <c r="H930" s="170"/>
    </row>
    <row r="931" spans="1:8">
      <c r="H931" s="169"/>
    </row>
    <row r="932" spans="1:8">
      <c r="H932" s="169"/>
    </row>
    <row r="933" spans="1:8">
      <c r="H933" s="169"/>
    </row>
    <row r="934" spans="1:8">
      <c r="H934" s="169"/>
    </row>
    <row r="935" spans="1:8">
      <c r="H935" s="169"/>
    </row>
    <row r="936" spans="1:8">
      <c r="H936" s="169"/>
    </row>
    <row r="937" spans="1:8" s="165" customFormat="1">
      <c r="A937" s="167"/>
      <c r="B937" s="198"/>
      <c r="C937" s="166"/>
      <c r="D937" s="166"/>
      <c r="F937" s="167"/>
      <c r="G937" s="167"/>
      <c r="H937" s="169"/>
    </row>
    <row r="938" spans="1:8">
      <c r="H938" s="169"/>
    </row>
    <row r="939" spans="1:8">
      <c r="H939" s="169"/>
    </row>
    <row r="940" spans="1:8">
      <c r="B940" s="240"/>
      <c r="H940" s="169"/>
    </row>
    <row r="941" spans="1:8">
      <c r="H941" s="169"/>
    </row>
    <row r="942" spans="1:8">
      <c r="A942" s="165"/>
      <c r="H942" s="170"/>
    </row>
    <row r="943" spans="1:8">
      <c r="H943" s="169"/>
    </row>
    <row r="944" spans="1:8">
      <c r="H944" s="169"/>
    </row>
    <row r="945" spans="1:8">
      <c r="H945" s="169"/>
    </row>
    <row r="946" spans="1:8">
      <c r="H946" s="169"/>
    </row>
    <row r="947" spans="1:8">
      <c r="H947" s="169"/>
    </row>
    <row r="948" spans="1:8">
      <c r="H948" s="169"/>
    </row>
    <row r="949" spans="1:8" s="165" customFormat="1">
      <c r="A949" s="167"/>
      <c r="B949" s="198"/>
      <c r="C949" s="166"/>
      <c r="D949" s="166"/>
      <c r="F949" s="167"/>
      <c r="G949" s="167"/>
      <c r="H949" s="169"/>
    </row>
    <row r="950" spans="1:8">
      <c r="H950" s="169"/>
    </row>
    <row r="951" spans="1:8">
      <c r="H951" s="169"/>
    </row>
    <row r="952" spans="1:8">
      <c r="B952" s="240"/>
      <c r="H952" s="169"/>
    </row>
    <row r="953" spans="1:8">
      <c r="H953" s="169"/>
    </row>
    <row r="954" spans="1:8">
      <c r="A954" s="165"/>
      <c r="H954" s="169"/>
    </row>
    <row r="955" spans="1:8">
      <c r="H955" s="169"/>
    </row>
    <row r="956" spans="1:8">
      <c r="H956" s="169"/>
    </row>
    <row r="957" spans="1:8">
      <c r="H957" s="169"/>
    </row>
    <row r="958" spans="1:8">
      <c r="H958" s="169"/>
    </row>
    <row r="959" spans="1:8">
      <c r="H959" s="169"/>
    </row>
    <row r="960" spans="1:8">
      <c r="H960" s="169"/>
    </row>
    <row r="961" spans="1:8" s="165" customFormat="1">
      <c r="A961" s="167"/>
      <c r="B961" s="198"/>
      <c r="C961" s="166"/>
      <c r="D961" s="166"/>
      <c r="F961" s="167"/>
      <c r="G961" s="167"/>
      <c r="H961" s="169"/>
    </row>
    <row r="962" spans="1:8">
      <c r="H962" s="169"/>
    </row>
    <row r="963" spans="1:8">
      <c r="H963" s="169"/>
    </row>
    <row r="964" spans="1:8">
      <c r="B964" s="240"/>
      <c r="H964" s="169"/>
    </row>
    <row r="965" spans="1:8">
      <c r="H965" s="169"/>
    </row>
    <row r="966" spans="1:8">
      <c r="A966" s="165"/>
      <c r="H966" s="169"/>
    </row>
    <row r="967" spans="1:8">
      <c r="H967" s="169"/>
    </row>
    <row r="968" spans="1:8">
      <c r="H968" s="169"/>
    </row>
    <row r="969" spans="1:8">
      <c r="H969" s="169"/>
    </row>
    <row r="970" spans="1:8">
      <c r="H970" s="169"/>
    </row>
    <row r="971" spans="1:8">
      <c r="H971" s="169"/>
    </row>
    <row r="972" spans="1:8">
      <c r="H972" s="169"/>
    </row>
    <row r="973" spans="1:8" s="165" customFormat="1">
      <c r="A973" s="167"/>
      <c r="B973" s="198"/>
      <c r="C973" s="166"/>
      <c r="D973" s="166"/>
      <c r="F973" s="167"/>
      <c r="G973" s="167"/>
      <c r="H973" s="169"/>
    </row>
    <row r="974" spans="1:8">
      <c r="H974" s="169"/>
    </row>
    <row r="975" spans="1:8">
      <c r="H975" s="169"/>
    </row>
    <row r="976" spans="1:8">
      <c r="B976" s="240"/>
      <c r="H976" s="169"/>
    </row>
    <row r="977" spans="1:8">
      <c r="H977" s="169"/>
    </row>
    <row r="978" spans="1:8">
      <c r="A978" s="165"/>
      <c r="H978" s="169"/>
    </row>
    <row r="979" spans="1:8">
      <c r="H979" s="169"/>
    </row>
    <row r="980" spans="1:8">
      <c r="H980" s="169"/>
    </row>
    <row r="981" spans="1:8">
      <c r="H981" s="169"/>
    </row>
    <row r="982" spans="1:8">
      <c r="H982" s="169"/>
    </row>
    <row r="983" spans="1:8">
      <c r="H983" s="169"/>
    </row>
    <row r="984" spans="1:8">
      <c r="H984" s="169"/>
    </row>
    <row r="985" spans="1:8" s="165" customFormat="1">
      <c r="A985" s="167"/>
      <c r="B985" s="198"/>
      <c r="C985" s="166"/>
      <c r="D985" s="166"/>
      <c r="F985" s="167"/>
      <c r="G985" s="167"/>
      <c r="H985" s="169"/>
    </row>
    <row r="986" spans="1:8">
      <c r="H986" s="169"/>
    </row>
    <row r="987" spans="1:8">
      <c r="H987" s="169"/>
    </row>
    <row r="988" spans="1:8">
      <c r="B988" s="240"/>
      <c r="H988" s="169"/>
    </row>
    <row r="989" spans="1:8">
      <c r="H989" s="169"/>
    </row>
    <row r="990" spans="1:8">
      <c r="A990" s="165"/>
      <c r="H990" s="169"/>
    </row>
    <row r="991" spans="1:8">
      <c r="H991" s="169"/>
    </row>
    <row r="992" spans="1:8">
      <c r="H992" s="169"/>
    </row>
    <row r="993" spans="1:8">
      <c r="H993" s="169"/>
    </row>
    <row r="994" spans="1:8">
      <c r="H994" s="169"/>
    </row>
    <row r="995" spans="1:8">
      <c r="H995" s="169"/>
    </row>
    <row r="996" spans="1:8">
      <c r="H996" s="169"/>
    </row>
    <row r="997" spans="1:8" s="165" customFormat="1">
      <c r="A997" s="167"/>
      <c r="B997" s="198"/>
      <c r="C997" s="166"/>
      <c r="D997" s="166"/>
      <c r="F997" s="167"/>
      <c r="G997" s="167"/>
      <c r="H997" s="169"/>
    </row>
    <row r="998" spans="1:8">
      <c r="H998" s="169"/>
    </row>
    <row r="999" spans="1:8">
      <c r="H999" s="169"/>
    </row>
    <row r="1000" spans="1:8">
      <c r="B1000" s="240"/>
      <c r="H1000" s="169"/>
    </row>
    <row r="1001" spans="1:8">
      <c r="H1001" s="169"/>
    </row>
    <row r="1002" spans="1:8">
      <c r="A1002" s="165"/>
      <c r="H1002" s="169"/>
    </row>
    <row r="1003" spans="1:8">
      <c r="H1003" s="169"/>
    </row>
    <row r="1004" spans="1:8">
      <c r="H1004" s="169"/>
    </row>
    <row r="1005" spans="1:8">
      <c r="H1005" s="169"/>
    </row>
    <row r="1006" spans="1:8">
      <c r="H1006" s="169"/>
    </row>
    <row r="1007" spans="1:8">
      <c r="H1007" s="169"/>
    </row>
    <row r="1008" spans="1:8">
      <c r="H1008" s="169"/>
    </row>
    <row r="1009" spans="1:8" s="165" customFormat="1">
      <c r="A1009" s="167"/>
      <c r="B1009" s="198"/>
      <c r="C1009" s="166"/>
      <c r="D1009" s="166"/>
      <c r="F1009" s="167"/>
      <c r="G1009" s="167"/>
      <c r="H1009" s="169"/>
    </row>
    <row r="1010" spans="1:8">
      <c r="H1010" s="169"/>
    </row>
    <row r="1011" spans="1:8">
      <c r="H1011" s="169"/>
    </row>
    <row r="1012" spans="1:8">
      <c r="B1012" s="240"/>
      <c r="H1012" s="169"/>
    </row>
    <row r="1013" spans="1:8">
      <c r="H1013" s="169"/>
    </row>
    <row r="1014" spans="1:8">
      <c r="A1014" s="165"/>
      <c r="H1014" s="169"/>
    </row>
    <row r="1015" spans="1:8">
      <c r="H1015" s="169"/>
    </row>
    <row r="1016" spans="1:8">
      <c r="H1016" s="169"/>
    </row>
    <row r="1017" spans="1:8">
      <c r="H1017" s="169"/>
    </row>
    <row r="1018" spans="1:8">
      <c r="H1018" s="169"/>
    </row>
    <row r="1019" spans="1:8">
      <c r="H1019" s="169"/>
    </row>
    <row r="1020" spans="1:8">
      <c r="H1020" s="169"/>
    </row>
    <row r="1021" spans="1:8" s="165" customFormat="1">
      <c r="A1021" s="167"/>
      <c r="B1021" s="198"/>
      <c r="C1021" s="166"/>
      <c r="D1021" s="166"/>
      <c r="F1021" s="167"/>
      <c r="G1021" s="167"/>
      <c r="H1021" s="169"/>
    </row>
    <row r="1022" spans="1:8">
      <c r="E1022" s="165"/>
      <c r="H1022" s="169"/>
    </row>
    <row r="1023" spans="1:8">
      <c r="H1023" s="169"/>
    </row>
    <row r="1024" spans="1:8">
      <c r="B1024" s="240"/>
      <c r="H1024" s="169"/>
    </row>
    <row r="1025" spans="1:8">
      <c r="H1025" s="169"/>
    </row>
    <row r="1026" spans="1:8">
      <c r="A1026" s="165"/>
      <c r="H1026" s="169"/>
    </row>
    <row r="1027" spans="1:8">
      <c r="H1027" s="169"/>
    </row>
    <row r="1028" spans="1:8">
      <c r="H1028" s="169"/>
    </row>
    <row r="1029" spans="1:8">
      <c r="H1029" s="169"/>
    </row>
    <row r="1030" spans="1:8">
      <c r="H1030" s="169"/>
    </row>
    <row r="1031" spans="1:8">
      <c r="H1031" s="169"/>
    </row>
    <row r="1032" spans="1:8">
      <c r="H1032" s="169"/>
    </row>
    <row r="1033" spans="1:8" s="165" customFormat="1">
      <c r="A1033" s="167"/>
      <c r="B1033" s="198"/>
      <c r="C1033" s="166"/>
      <c r="D1033" s="166"/>
      <c r="E1033" s="167"/>
      <c r="F1033" s="167"/>
      <c r="G1033" s="167"/>
      <c r="H1033" s="169"/>
    </row>
    <row r="1034" spans="1:8" s="165" customFormat="1">
      <c r="A1034" s="167"/>
      <c r="B1034" s="198"/>
      <c r="C1034" s="166"/>
      <c r="D1034" s="166"/>
      <c r="F1034" s="167"/>
      <c r="G1034" s="167"/>
      <c r="H1034" s="169"/>
    </row>
    <row r="1035" spans="1:8">
      <c r="H1035" s="169"/>
    </row>
    <row r="1036" spans="1:8">
      <c r="B1036" s="240"/>
      <c r="H1036" s="169"/>
    </row>
    <row r="1037" spans="1:8">
      <c r="B1037" s="240"/>
      <c r="H1037" s="169"/>
    </row>
    <row r="1038" spans="1:8">
      <c r="A1038" s="165"/>
      <c r="H1038" s="169"/>
    </row>
    <row r="1039" spans="1:8">
      <c r="A1039" s="165"/>
      <c r="H1039" s="169"/>
    </row>
    <row r="1040" spans="1:8">
      <c r="H1040" s="169"/>
    </row>
    <row r="1041" spans="1:8">
      <c r="H1041" s="169"/>
    </row>
    <row r="1042" spans="1:8">
      <c r="H1042" s="169"/>
    </row>
    <row r="1043" spans="1:8">
      <c r="H1043" s="169"/>
    </row>
    <row r="1044" spans="1:8">
      <c r="H1044" s="169"/>
    </row>
    <row r="1045" spans="1:8">
      <c r="H1045" s="169"/>
    </row>
    <row r="1046" spans="1:8" s="165" customFormat="1">
      <c r="A1046" s="167"/>
      <c r="B1046" s="198"/>
      <c r="C1046" s="166"/>
      <c r="D1046" s="166"/>
      <c r="E1046" s="167"/>
      <c r="F1046" s="167"/>
      <c r="G1046" s="167"/>
      <c r="H1046" s="169"/>
    </row>
    <row r="1047" spans="1:8">
      <c r="H1047" s="169"/>
    </row>
    <row r="1048" spans="1:8">
      <c r="E1048" s="165"/>
      <c r="H1048" s="169"/>
    </row>
    <row r="1049" spans="1:8">
      <c r="B1049" s="240"/>
      <c r="H1049" s="169"/>
    </row>
    <row r="1050" spans="1:8">
      <c r="H1050" s="169"/>
    </row>
    <row r="1051" spans="1:8">
      <c r="A1051" s="165"/>
      <c r="H1051" s="169"/>
    </row>
    <row r="1052" spans="1:8">
      <c r="H1052" s="169"/>
    </row>
    <row r="1053" spans="1:8">
      <c r="H1053" s="169"/>
    </row>
    <row r="1054" spans="1:8">
      <c r="H1054" s="169"/>
    </row>
    <row r="1055" spans="1:8">
      <c r="H1055" s="169"/>
    </row>
    <row r="1056" spans="1:8">
      <c r="H1056" s="169"/>
    </row>
    <row r="1057" spans="1:8">
      <c r="H1057" s="169"/>
    </row>
    <row r="1058" spans="1:8">
      <c r="H1058" s="169"/>
    </row>
    <row r="1059" spans="1:8">
      <c r="H1059" s="169"/>
    </row>
    <row r="1060" spans="1:8" s="165" customFormat="1">
      <c r="A1060" s="167"/>
      <c r="B1060" s="198"/>
      <c r="C1060" s="166"/>
      <c r="D1060" s="166"/>
      <c r="F1060" s="167"/>
      <c r="G1060" s="167"/>
      <c r="H1060" s="169"/>
    </row>
    <row r="1061" spans="1:8">
      <c r="H1061" s="169"/>
    </row>
    <row r="1062" spans="1:8">
      <c r="H1062" s="169"/>
    </row>
    <row r="1063" spans="1:8">
      <c r="B1063" s="240"/>
      <c r="H1063" s="169"/>
    </row>
    <row r="1064" spans="1:8">
      <c r="H1064" s="169"/>
    </row>
    <row r="1065" spans="1:8">
      <c r="A1065" s="165"/>
      <c r="H1065" s="169"/>
    </row>
    <row r="1066" spans="1:8">
      <c r="H1066" s="169"/>
    </row>
    <row r="1067" spans="1:8">
      <c r="H1067" s="169"/>
    </row>
    <row r="1068" spans="1:8">
      <c r="H1068" s="169"/>
    </row>
    <row r="1069" spans="1:8">
      <c r="H1069" s="169"/>
    </row>
    <row r="1070" spans="1:8">
      <c r="H1070" s="169"/>
    </row>
    <row r="1071" spans="1:8">
      <c r="H1071" s="169"/>
    </row>
    <row r="1072" spans="1:8" s="165" customFormat="1">
      <c r="A1072" s="167"/>
      <c r="B1072" s="198"/>
      <c r="C1072" s="166"/>
      <c r="D1072" s="166"/>
      <c r="F1072" s="167"/>
      <c r="G1072" s="167"/>
      <c r="H1072" s="169"/>
    </row>
    <row r="1073" spans="1:8">
      <c r="E1073" s="165"/>
      <c r="H1073" s="169"/>
    </row>
    <row r="1074" spans="1:8">
      <c r="H1074" s="169"/>
    </row>
    <row r="1075" spans="1:8">
      <c r="B1075" s="240"/>
      <c r="H1075" s="169"/>
    </row>
    <row r="1076" spans="1:8">
      <c r="H1076" s="169"/>
    </row>
    <row r="1077" spans="1:8">
      <c r="A1077" s="165"/>
      <c r="H1077" s="169"/>
    </row>
    <row r="1078" spans="1:8">
      <c r="H1078" s="169"/>
    </row>
    <row r="1079" spans="1:8">
      <c r="H1079" s="169"/>
    </row>
    <row r="1080" spans="1:8">
      <c r="H1080" s="169"/>
    </row>
    <row r="1081" spans="1:8">
      <c r="H1081" s="169"/>
    </row>
    <row r="1082" spans="1:8">
      <c r="H1082" s="169"/>
    </row>
    <row r="1083" spans="1:8">
      <c r="H1083" s="169"/>
    </row>
    <row r="1084" spans="1:8" s="165" customFormat="1">
      <c r="A1084" s="167"/>
      <c r="B1084" s="198"/>
      <c r="C1084" s="166"/>
      <c r="D1084" s="166"/>
      <c r="F1084" s="167"/>
      <c r="G1084" s="167"/>
      <c r="H1084" s="169"/>
    </row>
    <row r="1085" spans="1:8" s="165" customFormat="1">
      <c r="A1085" s="167"/>
      <c r="B1085" s="198"/>
      <c r="C1085" s="166"/>
      <c r="D1085" s="166"/>
      <c r="E1085" s="167"/>
      <c r="F1085" s="167"/>
      <c r="G1085" s="167"/>
      <c r="H1085" s="169"/>
    </row>
    <row r="1086" spans="1:8">
      <c r="H1086" s="169"/>
    </row>
    <row r="1087" spans="1:8">
      <c r="B1087" s="240"/>
      <c r="H1087" s="169"/>
    </row>
    <row r="1088" spans="1:8">
      <c r="B1088" s="240"/>
      <c r="H1088" s="169"/>
    </row>
    <row r="1089" spans="1:8">
      <c r="A1089" s="165"/>
      <c r="H1089" s="169"/>
    </row>
    <row r="1090" spans="1:8">
      <c r="A1090" s="165"/>
    </row>
    <row r="1096" spans="1:8" s="165" customFormat="1">
      <c r="A1096" s="167"/>
      <c r="B1096" s="198"/>
      <c r="C1096" s="166"/>
      <c r="D1096" s="166"/>
      <c r="F1096" s="167"/>
      <c r="G1096" s="167"/>
    </row>
    <row r="1099" spans="1:8">
      <c r="B1099" s="240"/>
    </row>
    <row r="1101" spans="1:8">
      <c r="A1101" s="165"/>
    </row>
    <row r="1108" spans="1:7" s="165" customFormat="1">
      <c r="A1108" s="167"/>
      <c r="B1108" s="198"/>
      <c r="C1108" s="166"/>
      <c r="D1108" s="166"/>
      <c r="F1108" s="167"/>
      <c r="G1108" s="167"/>
    </row>
    <row r="1111" spans="1:7">
      <c r="B1111" s="240"/>
    </row>
    <row r="1113" spans="1:7">
      <c r="A1113" s="165"/>
    </row>
    <row r="1120" spans="1:7" s="165" customFormat="1">
      <c r="A1120" s="167"/>
      <c r="B1120" s="198"/>
      <c r="C1120" s="166"/>
      <c r="D1120" s="166"/>
      <c r="F1120" s="167"/>
      <c r="G1120" s="167"/>
    </row>
    <row r="1123" spans="1:7">
      <c r="B1123" s="240"/>
      <c r="E1123" s="165"/>
    </row>
    <row r="1124" spans="1:7">
      <c r="E1124" s="165"/>
    </row>
    <row r="1125" spans="1:7" ht="12.75" customHeight="1">
      <c r="A1125" s="165"/>
    </row>
    <row r="1132" spans="1:7" s="165" customFormat="1">
      <c r="A1132" s="167"/>
      <c r="B1132" s="198"/>
      <c r="C1132" s="166"/>
      <c r="D1132" s="166"/>
      <c r="E1132" s="167"/>
      <c r="F1132" s="167"/>
      <c r="G1132" s="167"/>
    </row>
    <row r="1135" spans="1:7" s="165" customFormat="1">
      <c r="A1135" s="167"/>
      <c r="B1135" s="240"/>
      <c r="C1135" s="166"/>
      <c r="D1135" s="166"/>
      <c r="E1135" s="167"/>
      <c r="F1135" s="167"/>
      <c r="G1135" s="167"/>
    </row>
    <row r="1136" spans="1:7" s="165" customFormat="1">
      <c r="A1136" s="167"/>
      <c r="B1136" s="198"/>
      <c r="C1136" s="166"/>
      <c r="D1136" s="166"/>
      <c r="F1136" s="167"/>
      <c r="G1136" s="167"/>
    </row>
    <row r="1137" spans="1:7">
      <c r="A1137" s="165"/>
    </row>
    <row r="1138" spans="1:7">
      <c r="B1138" s="240"/>
    </row>
    <row r="1139" spans="1:7">
      <c r="B1139" s="240"/>
    </row>
    <row r="1140" spans="1:7">
      <c r="A1140" s="165"/>
    </row>
    <row r="1141" spans="1:7">
      <c r="A1141" s="165"/>
    </row>
    <row r="1148" spans="1:7" s="165" customFormat="1">
      <c r="A1148" s="167"/>
      <c r="B1148" s="198"/>
      <c r="C1148" s="166"/>
      <c r="D1148" s="166"/>
      <c r="F1148" s="167"/>
      <c r="G1148" s="167"/>
    </row>
    <row r="1150" spans="1:7">
      <c r="E1150" s="165"/>
    </row>
    <row r="1151" spans="1:7">
      <c r="B1151" s="240"/>
    </row>
    <row r="1152" spans="1:7">
      <c r="E1152" s="165"/>
    </row>
    <row r="1153" spans="1:7">
      <c r="A1153" s="165"/>
    </row>
    <row r="1160" spans="1:7" s="165" customFormat="1">
      <c r="A1160" s="167"/>
      <c r="B1160" s="198"/>
      <c r="C1160" s="166"/>
      <c r="D1160" s="166"/>
      <c r="E1160" s="167"/>
      <c r="F1160" s="167"/>
      <c r="G1160" s="167"/>
    </row>
    <row r="1162" spans="1:7" s="165" customFormat="1">
      <c r="A1162" s="167"/>
      <c r="B1162" s="198"/>
      <c r="C1162" s="166"/>
      <c r="D1162" s="166"/>
      <c r="E1162" s="167"/>
      <c r="F1162" s="167"/>
      <c r="G1162" s="167"/>
    </row>
    <row r="1163" spans="1:7">
      <c r="B1163" s="240"/>
    </row>
    <row r="1164" spans="1:7" s="165" customFormat="1">
      <c r="A1164" s="167"/>
      <c r="B1164" s="198"/>
      <c r="C1164" s="166"/>
      <c r="D1164" s="166"/>
      <c r="F1164" s="167"/>
      <c r="G1164" s="167"/>
    </row>
    <row r="1165" spans="1:7">
      <c r="A1165" s="165"/>
      <c r="B1165" s="240"/>
    </row>
    <row r="1167" spans="1:7">
      <c r="A1167" s="165"/>
      <c r="B1167" s="240"/>
    </row>
    <row r="1169" spans="1:7">
      <c r="A1169" s="165"/>
    </row>
    <row r="1176" spans="1:7" s="165" customFormat="1">
      <c r="A1176" s="167"/>
      <c r="B1176" s="198"/>
      <c r="C1176" s="166"/>
      <c r="D1176" s="166"/>
      <c r="F1176" s="167"/>
      <c r="G1176" s="167"/>
    </row>
    <row r="1179" spans="1:7">
      <c r="B1179" s="240"/>
    </row>
    <row r="1181" spans="1:7">
      <c r="A1181" s="165"/>
    </row>
    <row r="1188" spans="1:7" s="165" customFormat="1">
      <c r="A1188" s="167"/>
      <c r="B1188" s="198"/>
      <c r="C1188" s="166"/>
      <c r="D1188" s="166"/>
      <c r="F1188" s="167"/>
      <c r="G1188" s="167"/>
    </row>
    <row r="1191" spans="1:7">
      <c r="B1191" s="240"/>
    </row>
    <row r="1193" spans="1:7">
      <c r="A1193" s="165"/>
    </row>
    <row r="1200" spans="1:7" s="165" customFormat="1">
      <c r="A1200" s="167"/>
      <c r="B1200" s="198"/>
      <c r="C1200" s="166"/>
      <c r="D1200" s="166"/>
      <c r="F1200" s="167"/>
      <c r="G1200" s="167"/>
    </row>
    <row r="1203" spans="1:7">
      <c r="B1203" s="240"/>
    </row>
    <row r="1205" spans="1:7">
      <c r="A1205" s="165"/>
    </row>
    <row r="1206" spans="1:7" ht="12.75" customHeight="1"/>
    <row r="1207" spans="1:7" ht="12.75" customHeight="1"/>
    <row r="1208" spans="1:7" ht="12.75" customHeight="1"/>
    <row r="1212" spans="1:7" s="165" customFormat="1">
      <c r="A1212" s="167"/>
      <c r="B1212" s="198"/>
      <c r="C1212" s="166"/>
      <c r="D1212" s="166"/>
      <c r="F1212" s="167"/>
      <c r="G1212" s="167"/>
    </row>
    <row r="1215" spans="1:7">
      <c r="B1215" s="240"/>
    </row>
    <row r="1217" spans="1:7">
      <c r="A1217" s="165"/>
    </row>
    <row r="1224" spans="1:7" s="165" customFormat="1">
      <c r="A1224" s="167"/>
      <c r="B1224" s="198"/>
      <c r="C1224" s="166"/>
      <c r="D1224" s="166"/>
      <c r="E1224" s="167"/>
      <c r="F1224" s="167"/>
      <c r="G1224" s="167"/>
    </row>
    <row r="1227" spans="1:7">
      <c r="B1227" s="240"/>
    </row>
    <row r="1229" spans="1:7">
      <c r="A1229" s="165"/>
    </row>
  </sheetData>
  <pageMargins left="0.78740157480314965" right="0.78740157480314965" top="0.98425196850393704" bottom="0.98425196850393704" header="0.51181102362204722" footer="0.51181102362204722"/>
  <pageSetup paperSize="9" scale="70" fitToHeight="13" orientation="landscape" r:id="rId1"/>
  <headerFooter alignWithMargins="0">
    <oddFooter>Side &amp;P av &amp;N</oddFooter>
  </headerFooter>
  <rowBreaks count="1" manualBreakCount="1">
    <brk id="1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zoomScaleNormal="100" workbookViewId="0">
      <selection activeCell="A15" sqref="A15:XFD15"/>
    </sheetView>
  </sheetViews>
  <sheetFormatPr baseColWidth="10" defaultColWidth="10.25" defaultRowHeight="15" customHeight="1"/>
  <cols>
    <col min="1" max="1" width="43.25" style="51" customWidth="1"/>
    <col min="2" max="2" width="14.125" style="51" customWidth="1"/>
    <col min="3" max="16384" width="10.25" style="51"/>
  </cols>
  <sheetData>
    <row r="1" spans="1:4" ht="15" customHeight="1">
      <c r="A1" s="49" t="s">
        <v>557</v>
      </c>
      <c r="B1" s="59"/>
    </row>
    <row r="2" spans="1:4" ht="15" customHeight="1">
      <c r="A2" s="100"/>
    </row>
    <row r="3" spans="1:4" s="52" customFormat="1" ht="15" customHeight="1">
      <c r="A3" s="101"/>
      <c r="B3" s="69" t="str">
        <f>'Balanse - eiendeler'!D5</f>
        <v>1.1.20xx</v>
      </c>
    </row>
    <row r="4" spans="1:4" ht="15" customHeight="1">
      <c r="A4" s="102" t="s">
        <v>558</v>
      </c>
      <c r="D4" s="195"/>
    </row>
    <row r="5" spans="1:4" ht="15" customHeight="1">
      <c r="A5" s="66" t="s">
        <v>52</v>
      </c>
      <c r="B5" s="103">
        <v>0</v>
      </c>
      <c r="D5" s="191"/>
    </row>
    <row r="6" spans="1:4" ht="15" customHeight="1">
      <c r="A6" s="66" t="s">
        <v>233</v>
      </c>
      <c r="B6" s="103">
        <v>0</v>
      </c>
      <c r="D6" s="191"/>
    </row>
    <row r="7" spans="1:4" ht="15" customHeight="1">
      <c r="A7" s="191" t="s">
        <v>54</v>
      </c>
      <c r="B7" s="103">
        <v>0</v>
      </c>
      <c r="D7" s="191"/>
    </row>
    <row r="8" spans="1:4" ht="15" customHeight="1">
      <c r="A8" s="192" t="s">
        <v>55</v>
      </c>
      <c r="B8" s="103">
        <v>0</v>
      </c>
      <c r="D8" s="191"/>
    </row>
    <row r="9" spans="1:4" ht="15" customHeight="1">
      <c r="A9" s="104" t="s">
        <v>559</v>
      </c>
      <c r="B9" s="105">
        <f>SUM(B5:B8)</f>
        <v>0</v>
      </c>
      <c r="D9" s="196"/>
    </row>
    <row r="10" spans="1:4" ht="15" customHeight="1">
      <c r="A10" s="106"/>
      <c r="B10" s="107"/>
      <c r="D10" s="193"/>
    </row>
    <row r="11" spans="1:4" ht="15" customHeight="1">
      <c r="A11" s="106" t="s">
        <v>560</v>
      </c>
      <c r="B11" s="108"/>
      <c r="D11" s="193"/>
    </row>
    <row r="12" spans="1:4" ht="15" customHeight="1">
      <c r="A12" s="109" t="s">
        <v>561</v>
      </c>
      <c r="B12" s="103">
        <v>0</v>
      </c>
      <c r="D12" s="194"/>
    </row>
    <row r="13" spans="1:4" ht="15" customHeight="1">
      <c r="A13" s="109" t="s">
        <v>562</v>
      </c>
      <c r="B13" s="103">
        <v>0</v>
      </c>
      <c r="D13" s="194"/>
    </row>
    <row r="14" spans="1:4" ht="15" customHeight="1">
      <c r="A14" s="109" t="s">
        <v>563</v>
      </c>
      <c r="B14" s="103">
        <v>0</v>
      </c>
      <c r="D14" s="194"/>
    </row>
    <row r="15" spans="1:4" ht="15" customHeight="1">
      <c r="A15" s="109" t="s">
        <v>564</v>
      </c>
      <c r="B15" s="103">
        <v>0</v>
      </c>
      <c r="D15" s="194"/>
    </row>
    <row r="16" spans="1:4" ht="15" customHeight="1">
      <c r="A16" s="110" t="s">
        <v>565</v>
      </c>
      <c r="B16" s="105">
        <f>SUM(B12:B15)</f>
        <v>0</v>
      </c>
      <c r="D16" s="194"/>
    </row>
    <row r="17" spans="1:4" ht="15" customHeight="1">
      <c r="B17" s="107"/>
      <c r="D17" s="196"/>
    </row>
    <row r="18" spans="1:4" ht="15" customHeight="1">
      <c r="A18" s="53" t="s">
        <v>566</v>
      </c>
      <c r="B18" s="105">
        <f>B9-B16</f>
        <v>0</v>
      </c>
      <c r="D18" s="197"/>
    </row>
    <row r="19" spans="1:4" ht="15" customHeight="1">
      <c r="D19" s="195"/>
    </row>
    <row r="22" spans="1:4" ht="15" customHeight="1">
      <c r="A22" s="111"/>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
  <sheetViews>
    <sheetView zoomScaleNormal="100" workbookViewId="0"/>
  </sheetViews>
  <sheetFormatPr baseColWidth="10" defaultColWidth="10.25" defaultRowHeight="15.75"/>
  <cols>
    <col min="1" max="1" width="36.625" style="51" customWidth="1"/>
    <col min="2" max="2" width="14.125" style="51" customWidth="1"/>
    <col min="3" max="16384" width="10.25" style="51"/>
  </cols>
  <sheetData>
    <row r="1" spans="1:2">
      <c r="A1" s="112" t="s">
        <v>567</v>
      </c>
      <c r="B1" s="58"/>
    </row>
    <row r="2" spans="1:2">
      <c r="B2" s="102"/>
    </row>
    <row r="3" spans="1:2" s="52" customFormat="1">
      <c r="B3" s="69" t="str">
        <f>Note11!B3</f>
        <v>1.1.20xx</v>
      </c>
    </row>
    <row r="4" spans="1:2">
      <c r="B4" s="102"/>
    </row>
    <row r="5" spans="1:2">
      <c r="A5" s="51" t="s">
        <v>568</v>
      </c>
      <c r="B5" s="113">
        <f>'Balanse - eiendeler'!D55</f>
        <v>28500</v>
      </c>
    </row>
    <row r="6" spans="1:2">
      <c r="A6" s="51" t="s">
        <v>569</v>
      </c>
      <c r="B6" s="113">
        <v>0</v>
      </c>
    </row>
    <row r="7" spans="1:2">
      <c r="A7" s="53" t="s">
        <v>570</v>
      </c>
      <c r="B7" s="105">
        <f>SUM(B5:B6)</f>
        <v>28500</v>
      </c>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1"/>
  <sheetViews>
    <sheetView zoomScaleNormal="100" workbookViewId="0">
      <selection activeCell="I41" sqref="I41"/>
    </sheetView>
  </sheetViews>
  <sheetFormatPr baseColWidth="10" defaultColWidth="10.25" defaultRowHeight="15.75"/>
  <cols>
    <col min="1" max="1" width="41.75" style="51" customWidth="1"/>
    <col min="2" max="2" width="14.125" style="51" customWidth="1"/>
    <col min="3" max="16384" width="10.25" style="51"/>
  </cols>
  <sheetData>
    <row r="1" spans="1:4" ht="31.5" customHeight="1">
      <c r="A1" s="247" t="s">
        <v>571</v>
      </c>
      <c r="B1" s="247"/>
    </row>
    <row r="2" spans="1:4">
      <c r="B2" s="102"/>
    </row>
    <row r="3" spans="1:4" s="115" customFormat="1">
      <c r="A3" s="114" t="s">
        <v>572</v>
      </c>
      <c r="B3" s="69"/>
    </row>
    <row r="4" spans="1:4" s="115" customFormat="1">
      <c r="A4" s="52"/>
      <c r="B4" s="69" t="str">
        <f>Note12!B3</f>
        <v>1.1.20xx</v>
      </c>
    </row>
    <row r="5" spans="1:4">
      <c r="B5" s="102"/>
    </row>
    <row r="6" spans="1:4">
      <c r="A6" s="51" t="s">
        <v>573</v>
      </c>
      <c r="B6" s="113">
        <v>31315</v>
      </c>
      <c r="D6" s="132"/>
    </row>
    <row r="7" spans="1:4">
      <c r="A7" s="51" t="s">
        <v>574</v>
      </c>
      <c r="B7" s="113">
        <v>10000</v>
      </c>
    </row>
    <row r="8" spans="1:4">
      <c r="A8" s="51" t="s">
        <v>575</v>
      </c>
      <c r="B8" s="113">
        <v>9685</v>
      </c>
    </row>
    <row r="9" spans="1:4">
      <c r="A9" s="53" t="s">
        <v>576</v>
      </c>
      <c r="B9" s="105">
        <f>SUM(B6:B8)</f>
        <v>51000</v>
      </c>
    </row>
    <row r="10" spans="1:4">
      <c r="B10" s="102"/>
    </row>
    <row r="11" spans="1:4" s="115" customFormat="1">
      <c r="A11" s="114" t="s">
        <v>577</v>
      </c>
      <c r="B11" s="69"/>
    </row>
    <row r="12" spans="1:4" s="115" customFormat="1">
      <c r="A12" s="52"/>
      <c r="B12" s="69" t="str">
        <f>B4</f>
        <v>1.1.20xx</v>
      </c>
    </row>
    <row r="13" spans="1:4">
      <c r="B13" s="102"/>
    </row>
    <row r="14" spans="1:4">
      <c r="A14" s="51" t="s">
        <v>578</v>
      </c>
      <c r="B14" s="113">
        <v>0</v>
      </c>
    </row>
    <row r="15" spans="1:4">
      <c r="A15" s="51" t="s">
        <v>579</v>
      </c>
      <c r="B15" s="113">
        <v>0</v>
      </c>
    </row>
    <row r="16" spans="1:4">
      <c r="A16" s="51" t="s">
        <v>580</v>
      </c>
      <c r="B16" s="113">
        <v>0</v>
      </c>
    </row>
    <row r="17" spans="1:2">
      <c r="A17" s="53" t="s">
        <v>581</v>
      </c>
      <c r="B17" s="105">
        <f>SUM(B14:B16)</f>
        <v>0</v>
      </c>
    </row>
    <row r="18" spans="1:2">
      <c r="B18" s="102"/>
    </row>
    <row r="19" spans="1:2">
      <c r="A19" s="55"/>
      <c r="B19" s="102"/>
    </row>
    <row r="20" spans="1:2">
      <c r="A20" s="55"/>
      <c r="B20" s="102"/>
    </row>
    <row r="21" spans="1:2">
      <c r="B21" s="102"/>
    </row>
    <row r="22" spans="1:2">
      <c r="B22" s="102"/>
    </row>
    <row r="23" spans="1:2">
      <c r="B23" s="102"/>
    </row>
    <row r="24" spans="1:2">
      <c r="B24" s="102"/>
    </row>
    <row r="25" spans="1:2">
      <c r="A25" s="55"/>
      <c r="B25" s="102"/>
    </row>
    <row r="26" spans="1:2">
      <c r="B26" s="102"/>
    </row>
    <row r="27" spans="1:2">
      <c r="B27" s="102"/>
    </row>
    <row r="28" spans="1:2">
      <c r="B28" s="102"/>
    </row>
    <row r="29" spans="1:2">
      <c r="A29" s="102"/>
    </row>
    <row r="31" spans="1:2">
      <c r="A31" s="102"/>
    </row>
  </sheetData>
  <mergeCells count="1">
    <mergeCell ref="A1:B1"/>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3"/>
  <sheetViews>
    <sheetView zoomScaleNormal="100" workbookViewId="0">
      <selection activeCell="H33" sqref="H33"/>
    </sheetView>
  </sheetViews>
  <sheetFormatPr baseColWidth="10" defaultColWidth="10.25" defaultRowHeight="15.75"/>
  <cols>
    <col min="1" max="1" width="36.625" style="51" customWidth="1"/>
    <col min="2" max="2" width="14.125" style="51" customWidth="1"/>
    <col min="3" max="16384" width="10.25" style="51"/>
  </cols>
  <sheetData>
    <row r="1" spans="1:2">
      <c r="A1" s="112" t="s">
        <v>582</v>
      </c>
      <c r="B1" s="59"/>
    </row>
    <row r="3" spans="1:2" s="52" customFormat="1">
      <c r="A3" s="116"/>
      <c r="B3" s="69" t="str">
        <f>Note13!B4</f>
        <v>1.1.20xx</v>
      </c>
    </row>
    <row r="4" spans="1:2">
      <c r="A4" s="102"/>
      <c r="B4" s="117"/>
    </row>
    <row r="5" spans="1:2">
      <c r="A5" s="51" t="s">
        <v>583</v>
      </c>
      <c r="B5" s="118">
        <v>0</v>
      </c>
    </row>
    <row r="6" spans="1:2">
      <c r="A6" s="51" t="s">
        <v>584</v>
      </c>
      <c r="B6" s="118">
        <v>0</v>
      </c>
    </row>
    <row r="7" spans="1:2">
      <c r="A7" s="51" t="s">
        <v>585</v>
      </c>
      <c r="B7" s="118">
        <v>0</v>
      </c>
    </row>
    <row r="8" spans="1:2">
      <c r="A8" s="51" t="s">
        <v>586</v>
      </c>
      <c r="B8" s="118">
        <f>'Balanse - eiendeler'!D58</f>
        <v>579755</v>
      </c>
    </row>
    <row r="9" spans="1:2">
      <c r="A9" s="51" t="s">
        <v>67</v>
      </c>
      <c r="B9" s="118">
        <v>0</v>
      </c>
    </row>
    <row r="10" spans="1:2">
      <c r="A10" s="51" t="s">
        <v>71</v>
      </c>
      <c r="B10" s="118">
        <f>'Balanse - eiendeler'!D60</f>
        <v>74020</v>
      </c>
    </row>
    <row r="11" spans="1:2">
      <c r="A11" s="51" t="s">
        <v>47</v>
      </c>
      <c r="B11" s="118">
        <f>'Balanse - eiendeler'!D59</f>
        <v>2920</v>
      </c>
    </row>
    <row r="12" spans="1:2" s="102" customFormat="1">
      <c r="A12" s="119" t="s">
        <v>587</v>
      </c>
      <c r="B12" s="120">
        <f>SUM(B5:B11)</f>
        <v>656695</v>
      </c>
    </row>
    <row r="13" spans="1:2">
      <c r="A13" s="55"/>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8"/>
  <sheetViews>
    <sheetView zoomScaleNormal="100" workbookViewId="0"/>
  </sheetViews>
  <sheetFormatPr baseColWidth="10" defaultColWidth="10.25" defaultRowHeight="12.75"/>
  <cols>
    <col min="1" max="1" width="50.375" style="56" customWidth="1"/>
    <col min="2" max="2" width="14.125" style="56" customWidth="1"/>
    <col min="3" max="16384" width="10.25" style="56"/>
  </cols>
  <sheetData>
    <row r="1" spans="1:2" s="50" customFormat="1" ht="15.75">
      <c r="A1" s="112" t="s">
        <v>588</v>
      </c>
      <c r="B1" s="112"/>
    </row>
    <row r="2" spans="1:2" ht="15.75">
      <c r="A2" s="51"/>
      <c r="B2" s="102"/>
    </row>
    <row r="3" spans="1:2" s="50" customFormat="1" ht="15.75">
      <c r="A3" s="52"/>
      <c r="B3" s="69" t="str">
        <f>Note14!B3</f>
        <v>1.1.20xx</v>
      </c>
    </row>
    <row r="4" spans="1:2" ht="15.75">
      <c r="A4" s="51"/>
      <c r="B4" s="102"/>
    </row>
    <row r="5" spans="1:2" ht="15.75">
      <c r="A5" s="51" t="s">
        <v>589</v>
      </c>
      <c r="B5" s="113">
        <f>'Balanse - eiendeler'!D66</f>
        <v>800000</v>
      </c>
    </row>
    <row r="6" spans="1:2" ht="15.75">
      <c r="A6" s="51" t="s">
        <v>590</v>
      </c>
      <c r="B6" s="113">
        <v>0</v>
      </c>
    </row>
    <row r="7" spans="1:2" ht="15.75">
      <c r="A7" s="53" t="s">
        <v>501</v>
      </c>
      <c r="B7" s="105">
        <f>SUM(B5:B6)</f>
        <v>800000</v>
      </c>
    </row>
    <row r="8" spans="1:2" ht="15.75">
      <c r="A8" s="51"/>
      <c r="B8" s="51"/>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5"/>
  <sheetViews>
    <sheetView zoomScaleNormal="100" workbookViewId="0">
      <selection activeCell="E5" sqref="E5"/>
    </sheetView>
  </sheetViews>
  <sheetFormatPr baseColWidth="10" defaultColWidth="10.25" defaultRowHeight="15.75"/>
  <cols>
    <col min="1" max="1" width="49.625" style="51" customWidth="1"/>
    <col min="2" max="2" width="14.125" style="51" customWidth="1"/>
    <col min="3" max="16384" width="10.25" style="51"/>
  </cols>
  <sheetData>
    <row r="1" spans="1:2">
      <c r="A1" s="112" t="s">
        <v>591</v>
      </c>
      <c r="B1" s="59"/>
    </row>
    <row r="3" spans="1:2" s="52" customFormat="1">
      <c r="A3" s="116"/>
      <c r="B3" s="69" t="str">
        <f>Note15!B3</f>
        <v>1.1.20xx</v>
      </c>
    </row>
    <row r="4" spans="1:2">
      <c r="A4" s="102"/>
      <c r="B4" s="117"/>
    </row>
    <row r="5" spans="1:2">
      <c r="A5" s="51" t="s">
        <v>592</v>
      </c>
      <c r="B5" s="118">
        <f>'Balanse - statens kap og gjeld'!D47</f>
        <v>350980</v>
      </c>
    </row>
    <row r="6" spans="1:2">
      <c r="A6" s="51" t="s">
        <v>593</v>
      </c>
      <c r="B6" s="118">
        <f>'Balanse - statens kap og gjeld'!D46</f>
        <v>3725</v>
      </c>
    </row>
    <row r="7" spans="1:2">
      <c r="A7" s="51" t="s">
        <v>169</v>
      </c>
      <c r="B7" s="118">
        <f>'Balanse - statens kap og gjeld'!D48</f>
        <v>39350</v>
      </c>
    </row>
    <row r="8" spans="1:2">
      <c r="A8" s="51" t="s">
        <v>594</v>
      </c>
      <c r="B8" s="118">
        <f>'Balanse - statens kap og gjeld'!D49</f>
        <v>800000</v>
      </c>
    </row>
    <row r="9" spans="1:2">
      <c r="A9" s="51" t="s">
        <v>595</v>
      </c>
      <c r="B9" s="118">
        <v>0</v>
      </c>
    </row>
    <row r="10" spans="1:2">
      <c r="A10" s="51" t="s">
        <v>156</v>
      </c>
      <c r="B10" s="118">
        <v>0</v>
      </c>
    </row>
    <row r="11" spans="1:2">
      <c r="A11" s="119" t="s">
        <v>596</v>
      </c>
      <c r="B11" s="120">
        <f>SUM(B5:B10)</f>
        <v>1194055</v>
      </c>
    </row>
    <row r="12" spans="1:2">
      <c r="A12" s="55"/>
    </row>
    <row r="15" spans="1:2">
      <c r="B15" s="132"/>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topLeftCell="A7" zoomScaleNormal="100" workbookViewId="0">
      <selection activeCell="B18" sqref="B18"/>
    </sheetView>
  </sheetViews>
  <sheetFormatPr baseColWidth="10" defaultColWidth="8.75" defaultRowHeight="15"/>
  <cols>
    <col min="1" max="1" width="8.375" style="137" bestFit="1" customWidth="1"/>
    <col min="2" max="2" width="65.25" style="137" bestFit="1" customWidth="1"/>
    <col min="3" max="3" width="19.875" style="153" customWidth="1"/>
    <col min="4" max="4" width="21.125" style="153" customWidth="1"/>
    <col min="5" max="5" width="17.75" style="137" bestFit="1" customWidth="1"/>
    <col min="6" max="6" width="8.75" style="137"/>
    <col min="7" max="7" width="12.25" style="137" bestFit="1" customWidth="1"/>
    <col min="8" max="16384" width="8.75" style="137"/>
  </cols>
  <sheetData>
    <row r="1" spans="1:9">
      <c r="A1" s="186"/>
      <c r="B1" s="186"/>
    </row>
    <row r="2" spans="1:9" ht="45">
      <c r="A2" s="142" t="s">
        <v>3</v>
      </c>
      <c r="B2" s="142" t="s">
        <v>4</v>
      </c>
      <c r="C2" s="152" t="s">
        <v>447</v>
      </c>
      <c r="D2" s="152" t="s">
        <v>448</v>
      </c>
      <c r="F2" s="156"/>
      <c r="G2" s="156"/>
      <c r="H2" s="156"/>
      <c r="I2" s="156"/>
    </row>
    <row r="3" spans="1:9" ht="15.75">
      <c r="A3" s="143">
        <v>1040</v>
      </c>
      <c r="B3" s="143" t="s">
        <v>449</v>
      </c>
      <c r="C3" s="160">
        <v>4000000</v>
      </c>
      <c r="F3" s="156"/>
      <c r="G3" s="156"/>
      <c r="H3" s="156"/>
      <c r="I3" s="156"/>
    </row>
    <row r="4" spans="1:9" ht="15.75">
      <c r="A4" s="143">
        <v>1049</v>
      </c>
      <c r="B4" s="143" t="s">
        <v>450</v>
      </c>
      <c r="C4" s="161">
        <v>-866668</v>
      </c>
      <c r="D4" s="154"/>
      <c r="F4" s="156"/>
      <c r="G4" s="156"/>
      <c r="H4" s="156"/>
      <c r="I4" s="156"/>
    </row>
    <row r="5" spans="1:9" ht="15.75">
      <c r="A5" s="143">
        <v>1070</v>
      </c>
      <c r="B5" s="143" t="s">
        <v>15</v>
      </c>
      <c r="C5" s="161">
        <v>400000</v>
      </c>
      <c r="D5" s="154"/>
    </row>
    <row r="6" spans="1:9" ht="15.75">
      <c r="A6" s="143">
        <v>1100</v>
      </c>
      <c r="B6" s="143" t="s">
        <v>18</v>
      </c>
      <c r="C6" s="161">
        <v>2500000</v>
      </c>
      <c r="D6" s="154"/>
    </row>
    <row r="7" spans="1:9" ht="15.75">
      <c r="A7" s="143">
        <v>1109</v>
      </c>
      <c r="B7" s="143" t="s">
        <v>451</v>
      </c>
      <c r="C7" s="161">
        <v>-228472</v>
      </c>
      <c r="D7" s="154"/>
    </row>
    <row r="8" spans="1:9" ht="15.75">
      <c r="A8" s="143">
        <v>1130</v>
      </c>
      <c r="B8" s="143" t="s">
        <v>34</v>
      </c>
      <c r="C8" s="161">
        <v>500000</v>
      </c>
      <c r="D8" s="154"/>
    </row>
    <row r="9" spans="1:9" ht="15.75">
      <c r="A9" s="143">
        <v>1200</v>
      </c>
      <c r="B9" s="143" t="s">
        <v>452</v>
      </c>
      <c r="C9" s="161">
        <v>192000</v>
      </c>
      <c r="D9" s="154"/>
    </row>
    <row r="10" spans="1:9" ht="15.75">
      <c r="A10" s="143">
        <v>1209</v>
      </c>
      <c r="B10" s="143" t="s">
        <v>453</v>
      </c>
      <c r="C10" s="161">
        <v>-129166</v>
      </c>
      <c r="D10" s="154"/>
    </row>
    <row r="11" spans="1:9" ht="15.75">
      <c r="A11" s="143">
        <v>1230</v>
      </c>
      <c r="B11" s="143" t="s">
        <v>454</v>
      </c>
      <c r="C11" s="161">
        <v>350000</v>
      </c>
      <c r="D11" s="154"/>
    </row>
    <row r="12" spans="1:9" ht="15.75">
      <c r="A12" s="143">
        <v>1239</v>
      </c>
      <c r="B12" s="143" t="s">
        <v>455</v>
      </c>
      <c r="C12" s="161">
        <v>-116667</v>
      </c>
      <c r="D12" s="154"/>
      <c r="E12" s="145"/>
    </row>
    <row r="13" spans="1:9" ht="15.75">
      <c r="A13" s="143">
        <v>1245</v>
      </c>
      <c r="B13" s="144" t="s">
        <v>29</v>
      </c>
      <c r="C13" s="161">
        <v>240000</v>
      </c>
      <c r="D13" s="154"/>
    </row>
    <row r="14" spans="1:9" ht="15.75">
      <c r="A14" s="143">
        <v>1249</v>
      </c>
      <c r="B14" s="144" t="s">
        <v>456</v>
      </c>
      <c r="C14" s="161">
        <v>-123000</v>
      </c>
      <c r="D14" s="154"/>
    </row>
    <row r="15" spans="1:9" ht="15.75">
      <c r="A15" s="143">
        <v>1250</v>
      </c>
      <c r="B15" s="144" t="s">
        <v>457</v>
      </c>
      <c r="C15" s="161">
        <v>193000</v>
      </c>
      <c r="D15" s="154"/>
    </row>
    <row r="16" spans="1:9" ht="15.75">
      <c r="A16" s="143">
        <v>1259</v>
      </c>
      <c r="B16" s="144" t="s">
        <v>458</v>
      </c>
      <c r="C16" s="161">
        <v>-52261</v>
      </c>
      <c r="D16" s="154"/>
    </row>
    <row r="17" spans="1:7" ht="15.75">
      <c r="A17" s="143">
        <v>1280</v>
      </c>
      <c r="B17" s="144" t="s">
        <v>597</v>
      </c>
      <c r="C17" s="161">
        <v>540000</v>
      </c>
      <c r="D17" s="154"/>
    </row>
    <row r="18" spans="1:7" ht="15.75">
      <c r="A18" s="143">
        <v>1289</v>
      </c>
      <c r="B18" s="144" t="s">
        <v>460</v>
      </c>
      <c r="C18" s="161">
        <v>-345000</v>
      </c>
      <c r="D18" s="154"/>
      <c r="E18" s="145"/>
    </row>
    <row r="19" spans="1:7" ht="15.75">
      <c r="A19" s="143">
        <v>1500</v>
      </c>
      <c r="B19" s="144" t="s">
        <v>58</v>
      </c>
      <c r="C19" s="161">
        <v>28500</v>
      </c>
      <c r="D19" s="154"/>
    </row>
    <row r="20" spans="1:7" ht="15.75">
      <c r="A20" s="143">
        <v>1530</v>
      </c>
      <c r="B20" s="144" t="s">
        <v>461</v>
      </c>
      <c r="C20" s="161">
        <v>51000</v>
      </c>
      <c r="D20" s="154"/>
    </row>
    <row r="21" spans="1:7" ht="15.75">
      <c r="A21" s="143">
        <v>1540</v>
      </c>
      <c r="B21" s="144" t="s">
        <v>62</v>
      </c>
      <c r="C21" s="161">
        <v>579755</v>
      </c>
      <c r="D21" s="154">
        <v>579755</v>
      </c>
    </row>
    <row r="22" spans="1:7" ht="15.75">
      <c r="A22" s="143">
        <v>1574</v>
      </c>
      <c r="B22" s="144" t="s">
        <v>63</v>
      </c>
      <c r="C22" s="161">
        <v>2920</v>
      </c>
      <c r="D22" s="154">
        <v>2920</v>
      </c>
    </row>
    <row r="23" spans="1:7" ht="15.75">
      <c r="A23" s="143">
        <v>1790</v>
      </c>
      <c r="B23" s="144" t="s">
        <v>71</v>
      </c>
      <c r="C23" s="161">
        <v>74020</v>
      </c>
      <c r="D23" s="154"/>
    </row>
    <row r="24" spans="1:7" ht="15.75">
      <c r="A24" s="143">
        <v>1920</v>
      </c>
      <c r="B24" s="144" t="s">
        <v>462</v>
      </c>
      <c r="C24" s="161">
        <v>800000</v>
      </c>
      <c r="D24" s="154">
        <v>800000</v>
      </c>
      <c r="G24" s="153"/>
    </row>
    <row r="25" spans="1:7" ht="15.75">
      <c r="A25" s="143">
        <v>1980</v>
      </c>
      <c r="B25" s="143" t="s">
        <v>99</v>
      </c>
      <c r="C25" s="161">
        <v>-27520</v>
      </c>
      <c r="D25" s="154">
        <v>-27520</v>
      </c>
      <c r="G25" s="153"/>
    </row>
    <row r="26" spans="1:7" s="156" customFormat="1" ht="15.75">
      <c r="A26" s="144">
        <v>1990</v>
      </c>
      <c r="B26" s="144" t="s">
        <v>107</v>
      </c>
      <c r="C26" s="187">
        <v>-2491680</v>
      </c>
      <c r="D26" s="188"/>
    </row>
    <row r="27" spans="1:7" ht="15.75">
      <c r="A27" s="143">
        <v>2400</v>
      </c>
      <c r="B27" s="143" t="s">
        <v>463</v>
      </c>
      <c r="C27" s="161">
        <v>-2861828</v>
      </c>
      <c r="D27" s="154"/>
    </row>
    <row r="28" spans="1:7" ht="15.75">
      <c r="A28" s="143">
        <v>2600</v>
      </c>
      <c r="B28" s="144" t="s">
        <v>135</v>
      </c>
      <c r="C28" s="161">
        <v>-551430</v>
      </c>
      <c r="D28" s="154">
        <v>-551430</v>
      </c>
    </row>
    <row r="29" spans="1:7" ht="15.75">
      <c r="A29" s="143">
        <v>2780</v>
      </c>
      <c r="B29" s="143" t="s">
        <v>464</v>
      </c>
      <c r="C29" s="161">
        <v>-48125</v>
      </c>
      <c r="D29" s="154"/>
    </row>
    <row r="30" spans="1:7" ht="15.75">
      <c r="A30" s="143">
        <v>2781</v>
      </c>
      <c r="B30" s="143" t="s">
        <v>465</v>
      </c>
      <c r="C30" s="161">
        <v>-1363</v>
      </c>
      <c r="D30" s="154"/>
    </row>
    <row r="31" spans="1:7" ht="15.75">
      <c r="A31" s="143">
        <v>2785</v>
      </c>
      <c r="B31" s="143" t="s">
        <v>466</v>
      </c>
      <c r="C31" s="161">
        <v>-177405</v>
      </c>
      <c r="D31" s="154"/>
    </row>
    <row r="32" spans="1:7" ht="15.75">
      <c r="A32" s="143">
        <v>2910</v>
      </c>
      <c r="B32" s="143" t="s">
        <v>166</v>
      </c>
      <c r="C32" s="161">
        <v>-3725</v>
      </c>
      <c r="D32" s="154">
        <v>-3725</v>
      </c>
    </row>
    <row r="33" spans="1:4" ht="15.75">
      <c r="A33" s="143">
        <v>2915</v>
      </c>
      <c r="B33" s="143" t="s">
        <v>467</v>
      </c>
      <c r="C33" s="161">
        <v>-350980</v>
      </c>
      <c r="D33" s="154"/>
    </row>
    <row r="34" spans="1:4" ht="15.75">
      <c r="A34" s="143">
        <v>2940</v>
      </c>
      <c r="B34" s="143" t="s">
        <v>468</v>
      </c>
      <c r="C34" s="161">
        <v>-1235395</v>
      </c>
      <c r="D34" s="154"/>
    </row>
    <row r="35" spans="1:4" ht="15.75">
      <c r="A35" s="143">
        <v>2942</v>
      </c>
      <c r="B35" s="143" t="s">
        <v>469</v>
      </c>
      <c r="C35" s="161">
        <v>-1160</v>
      </c>
      <c r="D35" s="154"/>
    </row>
    <row r="36" spans="1:4" ht="15.75">
      <c r="A36" s="143">
        <v>2960</v>
      </c>
      <c r="B36" s="143" t="s">
        <v>169</v>
      </c>
      <c r="C36" s="161">
        <v>-39350</v>
      </c>
      <c r="D36" s="154"/>
    </row>
    <row r="37" spans="1:4" ht="15.75">
      <c r="A37" s="143">
        <v>2995</v>
      </c>
      <c r="B37" s="143" t="s">
        <v>470</v>
      </c>
      <c r="C37" s="161">
        <v>-800000</v>
      </c>
      <c r="D37" s="154">
        <v>-800000</v>
      </c>
    </row>
    <row r="38" spans="1:4" ht="15.75">
      <c r="A38" s="143"/>
      <c r="B38" s="143"/>
      <c r="C38" s="155"/>
      <c r="D38" s="154"/>
    </row>
    <row r="39" spans="1:4" ht="15.75">
      <c r="A39" s="143"/>
      <c r="B39" s="143"/>
      <c r="C39" s="155"/>
      <c r="D39" s="154"/>
    </row>
    <row r="40" spans="1:4" ht="15.75">
      <c r="A40" s="143"/>
      <c r="B40" s="162" t="s">
        <v>471</v>
      </c>
      <c r="C40" s="163">
        <f>SUM(C3:C37)</f>
        <v>0</v>
      </c>
      <c r="D40" s="163">
        <f>SUM(D3:D37)</f>
        <v>0</v>
      </c>
    </row>
    <row r="41" spans="1:4" ht="15.75">
      <c r="D41" s="155"/>
    </row>
    <row r="42" spans="1:4" ht="15.75">
      <c r="B42" s="143"/>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zoomScaleNormal="100" workbookViewId="0">
      <selection activeCell="B15" sqref="B15"/>
    </sheetView>
  </sheetViews>
  <sheetFormatPr baseColWidth="10" defaultColWidth="9" defaultRowHeight="11.25"/>
  <cols>
    <col min="1" max="1" width="63.75" customWidth="1"/>
    <col min="2" max="2" width="15.25" style="146" customWidth="1"/>
  </cols>
  <sheetData>
    <row r="1" spans="1:3" ht="19.5">
      <c r="A1" s="148" t="s">
        <v>472</v>
      </c>
      <c r="B1" s="149"/>
    </row>
    <row r="3" spans="1:3">
      <c r="A3" s="147" t="s">
        <v>473</v>
      </c>
    </row>
    <row r="5" spans="1:3">
      <c r="A5" t="s">
        <v>474</v>
      </c>
      <c r="B5" s="157">
        <f>'Balanse - eiendeler'!D72</f>
        <v>8589961</v>
      </c>
    </row>
    <row r="6" spans="1:3">
      <c r="A6" t="s">
        <v>475</v>
      </c>
      <c r="B6" s="157">
        <f>'Balanse - statens kap og gjeld'!D55</f>
        <v>8589961</v>
      </c>
    </row>
    <row r="7" spans="1:3">
      <c r="A7" s="150" t="s">
        <v>476</v>
      </c>
      <c r="B7" s="158">
        <f>B5-B6</f>
        <v>0</v>
      </c>
      <c r="C7" s="151" t="s">
        <v>477</v>
      </c>
    </row>
    <row r="8" spans="1:3">
      <c r="B8" s="157"/>
    </row>
    <row r="9" spans="1:3">
      <c r="B9" s="157"/>
    </row>
    <row r="10" spans="1:3">
      <c r="B10" s="157"/>
    </row>
    <row r="11" spans="1:3">
      <c r="A11" s="147" t="s">
        <v>478</v>
      </c>
      <c r="B11" s="157"/>
    </row>
    <row r="12" spans="1:3">
      <c r="B12" s="157"/>
    </row>
    <row r="13" spans="1:3">
      <c r="A13" t="s">
        <v>479</v>
      </c>
      <c r="B13" s="157">
        <v>27520</v>
      </c>
    </row>
    <row r="14" spans="1:3">
      <c r="A14" t="s">
        <v>480</v>
      </c>
      <c r="B14" s="157">
        <f>'Endelig Saldobalanse'!C25</f>
        <v>-27520</v>
      </c>
      <c r="C14" s="151" t="s">
        <v>481</v>
      </c>
    </row>
    <row r="15" spans="1:3">
      <c r="A15" t="s">
        <v>482</v>
      </c>
      <c r="B15" s="157">
        <f>'Endelig Saldobalanse'!D25</f>
        <v>-27520</v>
      </c>
      <c r="C15" s="151" t="s">
        <v>483</v>
      </c>
    </row>
    <row r="16" spans="1:3">
      <c r="B16" s="157"/>
    </row>
    <row r="17" spans="1:6">
      <c r="B17" s="157"/>
    </row>
    <row r="18" spans="1:6">
      <c r="A18" s="147" t="s">
        <v>484</v>
      </c>
      <c r="B18" s="157"/>
    </row>
    <row r="19" spans="1:6">
      <c r="B19" s="157"/>
    </row>
    <row r="20" spans="1:6">
      <c r="A20" t="s">
        <v>485</v>
      </c>
      <c r="B20" s="157">
        <f>'Endelig Saldobalanse'!D25</f>
        <v>-27520</v>
      </c>
    </row>
    <row r="21" spans="1:6">
      <c r="A21" t="s">
        <v>486</v>
      </c>
      <c r="B21" s="157">
        <f>'Endelig Saldobalanse'!D21+'Endelig Saldobalanse'!D22+'Endelig Saldobalanse'!D24+'Endelig Saldobalanse'!D28+'Endelig Saldobalanse'!D32+'Endelig Saldobalanse'!D37</f>
        <v>27520</v>
      </c>
    </row>
    <row r="22" spans="1:6">
      <c r="A22" s="150" t="s">
        <v>476</v>
      </c>
      <c r="B22" s="158">
        <f>SUM(B20:B21)</f>
        <v>0</v>
      </c>
      <c r="C22" s="151" t="s">
        <v>477</v>
      </c>
    </row>
    <row r="23" spans="1:6">
      <c r="B23" s="157"/>
    </row>
    <row r="24" spans="1:6">
      <c r="B24" s="157"/>
    </row>
    <row r="25" spans="1:6">
      <c r="A25" s="147" t="s">
        <v>487</v>
      </c>
      <c r="B25" s="157"/>
    </row>
    <row r="26" spans="1:6">
      <c r="B26" s="157"/>
    </row>
    <row r="27" spans="1:6">
      <c r="A27" t="s">
        <v>488</v>
      </c>
      <c r="B27" s="157">
        <f>'Endelig Saldobalanse'!C26</f>
        <v>-2491680</v>
      </c>
    </row>
    <row r="28" spans="1:6">
      <c r="A28" t="s">
        <v>485</v>
      </c>
      <c r="B28" s="157">
        <f>'Endelig Saldobalanse'!C25</f>
        <v>-27520</v>
      </c>
    </row>
    <row r="29" spans="1:6">
      <c r="A29" t="s">
        <v>489</v>
      </c>
      <c r="B29" s="157">
        <f>SUM('Endelig Saldobalanse'!C3:C24,'Endelig Saldobalanse'!C27:C37)</f>
        <v>2519200</v>
      </c>
      <c r="F29" s="189"/>
    </row>
    <row r="30" spans="1:6">
      <c r="A30" s="150" t="s">
        <v>476</v>
      </c>
      <c r="B30" s="158">
        <f>SUM(B27:B29)</f>
        <v>0</v>
      </c>
      <c r="C30" s="151" t="s">
        <v>477</v>
      </c>
    </row>
  </sheetData>
  <pageMargins left="0.23622047244094491" right="0.23622047244094491" top="0.70866141732283472" bottom="0.47244094488188981" header="0.23622047244094491" footer="0.31496062992125984"/>
  <pageSetup paperSize="9" scale="80" orientation="landscape" r:id="rId1"/>
  <headerFooter scaleWithDoc="0">
    <oddHeader>&amp;LMal for åpningsbalanse etter SRS for bruttobudsjetterte virksomheter</oddHead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0"/>
  <sheetViews>
    <sheetView showGridLines="0" topLeftCell="A3" zoomScaleNormal="100" zoomScalePageLayoutView="110" workbookViewId="0">
      <selection activeCell="B43" sqref="B43"/>
    </sheetView>
  </sheetViews>
  <sheetFormatPr baseColWidth="10" defaultColWidth="10.25" defaultRowHeight="15" customHeight="1" outlineLevelRow="1"/>
  <cols>
    <col min="1" max="1" width="10.25" style="5"/>
    <col min="2" max="2" width="59.125" style="5" customWidth="1"/>
    <col min="3" max="3" width="9.625" style="20" customWidth="1"/>
    <col min="4" max="4" width="14.125" style="45" bestFit="1" customWidth="1"/>
    <col min="5" max="5" width="10.25" style="5" customWidth="1"/>
    <col min="6" max="6" width="10.25" style="5"/>
    <col min="7" max="7" width="41.25" style="5" customWidth="1"/>
    <col min="8" max="16384" width="10.25" style="5"/>
  </cols>
  <sheetData>
    <row r="1" spans="1:11" ht="15.75" customHeight="1">
      <c r="A1" s="241" t="s">
        <v>490</v>
      </c>
      <c r="B1" s="242"/>
      <c r="C1" s="242"/>
      <c r="D1" s="243"/>
    </row>
    <row r="2" spans="1:11" ht="35.25" customHeight="1">
      <c r="A2" s="244"/>
      <c r="B2" s="245"/>
      <c r="C2" s="245"/>
      <c r="D2" s="246"/>
    </row>
    <row r="3" spans="1:11" ht="32.25" customHeight="1">
      <c r="B3" s="122" t="s">
        <v>5</v>
      </c>
      <c r="C3" s="34"/>
      <c r="D3" s="5"/>
    </row>
    <row r="4" spans="1:11" ht="21.75" customHeight="1">
      <c r="B4" s="3"/>
      <c r="C4" s="34"/>
      <c r="D4" s="123"/>
      <c r="E4" s="3"/>
    </row>
    <row r="5" spans="1:11" ht="23.25" customHeight="1">
      <c r="B5" s="31"/>
      <c r="C5" s="30" t="s">
        <v>491</v>
      </c>
      <c r="D5" s="124" t="s">
        <v>492</v>
      </c>
      <c r="E5" s="3"/>
      <c r="G5" s="164"/>
      <c r="H5" s="164"/>
      <c r="I5" s="164"/>
      <c r="J5" s="164"/>
      <c r="K5" s="164"/>
    </row>
    <row r="6" spans="1:11" ht="15" customHeight="1">
      <c r="B6" s="31" t="s">
        <v>493</v>
      </c>
      <c r="C6" s="34"/>
      <c r="D6" s="125"/>
      <c r="E6" s="3"/>
      <c r="G6" s="164"/>
      <c r="H6" s="164"/>
      <c r="I6" s="164"/>
      <c r="J6" s="164"/>
      <c r="K6" s="164"/>
    </row>
    <row r="7" spans="1:11" ht="15" customHeight="1">
      <c r="B7" s="3"/>
      <c r="C7" s="34"/>
      <c r="D7" s="125"/>
      <c r="E7" s="3"/>
    </row>
    <row r="8" spans="1:11" ht="15" customHeight="1">
      <c r="B8" s="31" t="s">
        <v>7</v>
      </c>
      <c r="C8" s="34"/>
      <c r="D8" s="125"/>
      <c r="E8" s="3"/>
    </row>
    <row r="9" spans="1:11" ht="15" customHeight="1">
      <c r="B9" s="33"/>
      <c r="C9" s="34"/>
      <c r="D9" s="125"/>
      <c r="E9" s="3"/>
    </row>
    <row r="10" spans="1:11" ht="15" customHeight="1">
      <c r="B10" s="31" t="s">
        <v>8</v>
      </c>
      <c r="D10" s="41"/>
      <c r="G10" s="159"/>
    </row>
    <row r="11" spans="1:11" s="4" customFormat="1" ht="15" hidden="1" customHeight="1" outlineLevel="1" collapsed="1">
      <c r="A11" s="21">
        <v>1040</v>
      </c>
      <c r="B11" s="21" t="s">
        <v>449</v>
      </c>
      <c r="C11" s="25"/>
      <c r="D11" s="42">
        <v>4000000</v>
      </c>
    </row>
    <row r="12" spans="1:11" s="4" customFormat="1" ht="15" hidden="1" customHeight="1" outlineLevel="1">
      <c r="A12" s="21">
        <v>1049</v>
      </c>
      <c r="B12" s="21" t="s">
        <v>450</v>
      </c>
      <c r="C12" s="25"/>
      <c r="D12" s="42">
        <v>-866668</v>
      </c>
    </row>
    <row r="13" spans="1:11" s="4" customFormat="1" ht="15" customHeight="1" collapsed="1">
      <c r="B13" s="24" t="s">
        <v>9</v>
      </c>
      <c r="C13" s="20">
        <v>3</v>
      </c>
      <c r="D13" s="41">
        <f>SUM(D11:D12)</f>
        <v>3133332</v>
      </c>
    </row>
    <row r="14" spans="1:11" s="4" customFormat="1" ht="15" hidden="1" customHeight="1" outlineLevel="1">
      <c r="A14" s="21">
        <v>1070</v>
      </c>
      <c r="B14" s="21" t="s">
        <v>15</v>
      </c>
      <c r="C14" s="21"/>
      <c r="D14" s="43">
        <v>400000</v>
      </c>
    </row>
    <row r="15" spans="1:11" s="4" customFormat="1" ht="15" customHeight="1" collapsed="1">
      <c r="A15" s="39"/>
      <c r="B15" s="24" t="s">
        <v>15</v>
      </c>
      <c r="C15" s="121">
        <v>3</v>
      </c>
      <c r="D15" s="44">
        <f>SUM(D14)</f>
        <v>400000</v>
      </c>
    </row>
    <row r="16" spans="1:11" ht="15" customHeight="1">
      <c r="B16" s="27" t="s">
        <v>494</v>
      </c>
      <c r="D16" s="41">
        <f>SUM(D15,D13)</f>
        <v>3533332</v>
      </c>
    </row>
    <row r="17" spans="1:4" ht="15" customHeight="1">
      <c r="B17" s="23"/>
      <c r="D17" s="41"/>
    </row>
    <row r="18" spans="1:4" ht="15" customHeight="1">
      <c r="B18" s="31" t="s">
        <v>16</v>
      </c>
      <c r="D18" s="41"/>
    </row>
    <row r="19" spans="1:4" s="4" customFormat="1" ht="15" hidden="1" customHeight="1" outlineLevel="1">
      <c r="A19" s="21">
        <v>1100</v>
      </c>
      <c r="B19" s="21" t="s">
        <v>18</v>
      </c>
      <c r="C19" s="25"/>
      <c r="D19" s="42">
        <v>2500000</v>
      </c>
    </row>
    <row r="20" spans="1:4" s="4" customFormat="1" ht="15" hidden="1" customHeight="1" outlineLevel="1">
      <c r="A20" s="21">
        <v>1109</v>
      </c>
      <c r="B20" s="21" t="s">
        <v>451</v>
      </c>
      <c r="C20" s="25"/>
      <c r="D20" s="42">
        <v>-228472</v>
      </c>
    </row>
    <row r="21" spans="1:4" s="4" customFormat="1" ht="15" customHeight="1" collapsed="1">
      <c r="B21" s="24" t="s">
        <v>17</v>
      </c>
      <c r="C21" s="20">
        <v>4</v>
      </c>
      <c r="D21" s="41">
        <f>SUM(D19:D20)</f>
        <v>2271528</v>
      </c>
    </row>
    <row r="22" spans="1:4" s="4" customFormat="1" ht="15" hidden="1" customHeight="1" outlineLevel="1">
      <c r="A22" s="21">
        <v>1200</v>
      </c>
      <c r="B22" s="21" t="s">
        <v>452</v>
      </c>
      <c r="C22" s="25"/>
      <c r="D22" s="42">
        <v>192000</v>
      </c>
    </row>
    <row r="23" spans="1:4" s="4" customFormat="1" ht="15" hidden="1" customHeight="1" outlineLevel="1">
      <c r="A23" s="21">
        <v>1209</v>
      </c>
      <c r="B23" s="21" t="s">
        <v>453</v>
      </c>
      <c r="C23" s="25"/>
      <c r="D23" s="42">
        <v>-129166</v>
      </c>
    </row>
    <row r="24" spans="1:4" s="4" customFormat="1" ht="15" hidden="1" customHeight="1" outlineLevel="1">
      <c r="A24" s="21">
        <v>1230</v>
      </c>
      <c r="B24" s="21" t="s">
        <v>454</v>
      </c>
      <c r="C24" s="25"/>
      <c r="D24" s="42">
        <v>350000</v>
      </c>
    </row>
    <row r="25" spans="1:4" s="4" customFormat="1" ht="15" hidden="1" customHeight="1" outlineLevel="1">
      <c r="A25" s="21">
        <v>1239</v>
      </c>
      <c r="B25" s="21" t="s">
        <v>455</v>
      </c>
      <c r="C25" s="25"/>
      <c r="D25" s="42">
        <v>-116667</v>
      </c>
    </row>
    <row r="26" spans="1:4" s="4" customFormat="1" ht="15" hidden="1" customHeight="1" outlineLevel="1">
      <c r="A26" s="38">
        <v>1245</v>
      </c>
      <c r="B26" s="38" t="e">
        <f>#REF!</f>
        <v>#REF!</v>
      </c>
      <c r="C26" s="25"/>
      <c r="D26" s="42">
        <v>240000</v>
      </c>
    </row>
    <row r="27" spans="1:4" s="4" customFormat="1" ht="15" hidden="1" customHeight="1" outlineLevel="1">
      <c r="A27" s="38">
        <v>1249</v>
      </c>
      <c r="B27" s="38" t="e">
        <f>#REF!</f>
        <v>#REF!</v>
      </c>
      <c r="C27" s="25"/>
      <c r="D27" s="42">
        <v>-123000</v>
      </c>
    </row>
    <row r="28" spans="1:4" s="4" customFormat="1" ht="15" customHeight="1" collapsed="1">
      <c r="B28" s="24" t="s">
        <v>25</v>
      </c>
      <c r="C28" s="20">
        <v>4</v>
      </c>
      <c r="D28" s="41">
        <f>SUM(D22:D27)</f>
        <v>413167</v>
      </c>
    </row>
    <row r="29" spans="1:4" s="4" customFormat="1" ht="15" hidden="1" customHeight="1" outlineLevel="1">
      <c r="A29" s="21">
        <v>1250</v>
      </c>
      <c r="B29" s="21" t="s">
        <v>457</v>
      </c>
      <c r="C29" s="25"/>
      <c r="D29" s="42">
        <v>193000</v>
      </c>
    </row>
    <row r="30" spans="1:4" s="4" customFormat="1" ht="15" hidden="1" customHeight="1" outlineLevel="1">
      <c r="A30" s="21">
        <v>1259</v>
      </c>
      <c r="B30" s="21" t="s">
        <v>458</v>
      </c>
      <c r="C30" s="25"/>
      <c r="D30" s="42">
        <v>-52261</v>
      </c>
    </row>
    <row r="31" spans="1:4" s="4" customFormat="1" ht="15" hidden="1" customHeight="1" outlineLevel="1">
      <c r="A31" s="21">
        <v>1280</v>
      </c>
      <c r="B31" s="21" t="s">
        <v>459</v>
      </c>
      <c r="C31" s="25"/>
      <c r="D31" s="42">
        <v>540000</v>
      </c>
    </row>
    <row r="32" spans="1:4" s="4" customFormat="1" ht="15" hidden="1" customHeight="1" outlineLevel="1">
      <c r="A32" s="21">
        <v>1289</v>
      </c>
      <c r="B32" s="21" t="s">
        <v>460</v>
      </c>
      <c r="C32" s="25"/>
      <c r="D32" s="42">
        <v>-345000</v>
      </c>
    </row>
    <row r="33" spans="1:4" s="4" customFormat="1" ht="15" customHeight="1" collapsed="1">
      <c r="B33" s="24" t="s">
        <v>495</v>
      </c>
      <c r="C33" s="20">
        <v>4</v>
      </c>
      <c r="D33" s="41">
        <f>SUM(D29:D32)</f>
        <v>335739</v>
      </c>
    </row>
    <row r="34" spans="1:4" s="4" customFormat="1" ht="15" hidden="1" customHeight="1" outlineLevel="1">
      <c r="A34" s="21">
        <v>1130</v>
      </c>
      <c r="B34" s="21" t="s">
        <v>34</v>
      </c>
      <c r="C34" s="25"/>
      <c r="D34" s="42">
        <v>500000</v>
      </c>
    </row>
    <row r="35" spans="1:4" s="4" customFormat="1" ht="15" customHeight="1" collapsed="1">
      <c r="A35" s="39"/>
      <c r="B35" s="24" t="s">
        <v>34</v>
      </c>
      <c r="C35" s="46">
        <v>4</v>
      </c>
      <c r="D35" s="47">
        <f>SUM(D34)</f>
        <v>500000</v>
      </c>
    </row>
    <row r="36" spans="1:4" s="4" customFormat="1" ht="15" customHeight="1">
      <c r="B36" s="24" t="s">
        <v>36</v>
      </c>
      <c r="C36" s="20">
        <v>4</v>
      </c>
      <c r="D36" s="41">
        <v>0</v>
      </c>
    </row>
    <row r="37" spans="1:4" ht="15" customHeight="1">
      <c r="B37" s="27" t="s">
        <v>496</v>
      </c>
      <c r="D37" s="41">
        <f>D21+D28+D33+D35+D36</f>
        <v>3520434</v>
      </c>
    </row>
    <row r="38" spans="1:4" ht="15" customHeight="1">
      <c r="B38" s="23"/>
      <c r="D38" s="41"/>
    </row>
    <row r="39" spans="1:4" ht="15" customHeight="1">
      <c r="B39" s="31" t="s">
        <v>37</v>
      </c>
      <c r="D39" s="41"/>
    </row>
    <row r="40" spans="1:4" s="4" customFormat="1" ht="15" customHeight="1">
      <c r="B40" s="24" t="s">
        <v>38</v>
      </c>
      <c r="C40" s="20">
        <v>10</v>
      </c>
      <c r="D40" s="41">
        <v>0</v>
      </c>
    </row>
    <row r="41" spans="1:4" s="4" customFormat="1" ht="15" customHeight="1">
      <c r="B41" s="24" t="s">
        <v>44</v>
      </c>
      <c r="C41" s="20"/>
      <c r="D41" s="41">
        <v>0</v>
      </c>
    </row>
    <row r="42" spans="1:4" s="4" customFormat="1" ht="15" customHeight="1">
      <c r="B42" s="24" t="s">
        <v>47</v>
      </c>
      <c r="C42" s="20"/>
      <c r="D42" s="41">
        <v>0</v>
      </c>
    </row>
    <row r="43" spans="1:4" ht="15" customHeight="1">
      <c r="B43" s="27" t="s">
        <v>497</v>
      </c>
      <c r="D43" s="41">
        <f>D40+D41+D42</f>
        <v>0</v>
      </c>
    </row>
    <row r="44" spans="1:4" ht="15" customHeight="1">
      <c r="B44" s="27"/>
      <c r="D44" s="41"/>
    </row>
    <row r="45" spans="1:4" ht="15" customHeight="1">
      <c r="B45" s="31" t="s">
        <v>498</v>
      </c>
      <c r="C45" s="30"/>
      <c r="D45" s="126">
        <f>D16+D37+D43</f>
        <v>7053766</v>
      </c>
    </row>
    <row r="46" spans="1:4" ht="15" customHeight="1">
      <c r="B46" s="33"/>
      <c r="C46" s="34"/>
      <c r="D46" s="125"/>
    </row>
    <row r="47" spans="1:4" ht="15" customHeight="1">
      <c r="B47" s="31" t="s">
        <v>49</v>
      </c>
      <c r="C47" s="34"/>
      <c r="D47" s="125"/>
    </row>
    <row r="48" spans="1:4" ht="15" customHeight="1">
      <c r="B48" s="33"/>
      <c r="C48" s="34"/>
      <c r="D48" s="125"/>
    </row>
    <row r="49" spans="1:4" ht="15" customHeight="1">
      <c r="B49" s="31" t="s">
        <v>50</v>
      </c>
      <c r="D49" s="41"/>
    </row>
    <row r="50" spans="1:4" s="4" customFormat="1" ht="15" customHeight="1">
      <c r="B50" s="24" t="s">
        <v>51</v>
      </c>
      <c r="C50" s="20">
        <v>11</v>
      </c>
      <c r="D50" s="41">
        <v>0</v>
      </c>
    </row>
    <row r="51" spans="1:4" ht="15" customHeight="1">
      <c r="B51" s="27" t="s">
        <v>499</v>
      </c>
      <c r="D51" s="41">
        <f>SUM(D50)</f>
        <v>0</v>
      </c>
    </row>
    <row r="52" spans="1:4" ht="15" customHeight="1">
      <c r="B52" s="23"/>
      <c r="D52" s="41"/>
    </row>
    <row r="53" spans="1:4" ht="15" customHeight="1">
      <c r="B53" s="31" t="s">
        <v>57</v>
      </c>
      <c r="D53" s="41"/>
    </row>
    <row r="54" spans="1:4" s="4" customFormat="1" ht="15" hidden="1" customHeight="1" outlineLevel="1">
      <c r="A54" s="21">
        <v>1500</v>
      </c>
      <c r="B54" s="21" t="s">
        <v>58</v>
      </c>
      <c r="C54" s="21"/>
      <c r="D54" s="43">
        <v>28500</v>
      </c>
    </row>
    <row r="55" spans="1:4" s="4" customFormat="1" ht="15" customHeight="1" collapsed="1">
      <c r="B55" s="24" t="s">
        <v>58</v>
      </c>
      <c r="C55" s="20">
        <v>12</v>
      </c>
      <c r="D55" s="41">
        <f>SUM(D54)</f>
        <v>28500</v>
      </c>
    </row>
    <row r="56" spans="1:4" s="4" customFormat="1" ht="15" hidden="1" customHeight="1" outlineLevel="1">
      <c r="A56" s="21">
        <v>1530</v>
      </c>
      <c r="B56" s="21" t="s">
        <v>461</v>
      </c>
      <c r="C56" s="21"/>
      <c r="D56" s="43">
        <v>51000</v>
      </c>
    </row>
    <row r="57" spans="1:4" s="4" customFormat="1" ht="15" customHeight="1" collapsed="1">
      <c r="B57" s="24" t="s">
        <v>60</v>
      </c>
      <c r="C57" s="20">
        <v>13</v>
      </c>
      <c r="D57" s="41">
        <f>SUM(D56)</f>
        <v>51000</v>
      </c>
    </row>
    <row r="58" spans="1:4" s="4" customFormat="1" ht="15" hidden="1" customHeight="1" outlineLevel="1">
      <c r="A58" s="21">
        <v>1540</v>
      </c>
      <c r="B58" s="21" t="e">
        <f>#REF!</f>
        <v>#REF!</v>
      </c>
      <c r="C58" s="25"/>
      <c r="D58" s="42">
        <v>579755</v>
      </c>
    </row>
    <row r="59" spans="1:4" s="4" customFormat="1" ht="15" hidden="1" customHeight="1" outlineLevel="1">
      <c r="A59" s="21">
        <v>1574</v>
      </c>
      <c r="B59" s="21" t="e">
        <f>#REF!</f>
        <v>#REF!</v>
      </c>
      <c r="C59" s="25"/>
      <c r="D59" s="42">
        <v>2920</v>
      </c>
    </row>
    <row r="60" spans="1:4" s="4" customFormat="1" ht="15" hidden="1" customHeight="1" outlineLevel="1">
      <c r="A60" s="21">
        <v>1790</v>
      </c>
      <c r="B60" s="21" t="e">
        <f>#REF!</f>
        <v>#REF!</v>
      </c>
      <c r="C60" s="25"/>
      <c r="D60" s="42">
        <v>74020</v>
      </c>
    </row>
    <row r="61" spans="1:4" s="48" customFormat="1" ht="15" customHeight="1" collapsed="1">
      <c r="A61" s="39"/>
      <c r="B61" s="24" t="s">
        <v>47</v>
      </c>
      <c r="C61" s="46">
        <v>14</v>
      </c>
      <c r="D61" s="47">
        <f>SUM(D58:D60)</f>
        <v>656695</v>
      </c>
    </row>
    <row r="62" spans="1:4" ht="15" customHeight="1">
      <c r="B62" s="27" t="s">
        <v>500</v>
      </c>
      <c r="D62" s="41">
        <f>D55+D57+D61</f>
        <v>736195</v>
      </c>
    </row>
    <row r="63" spans="1:4" ht="15" customHeight="1">
      <c r="B63" s="23"/>
      <c r="D63" s="41"/>
    </row>
    <row r="64" spans="1:4" ht="15" customHeight="1">
      <c r="B64" s="31" t="s">
        <v>75</v>
      </c>
      <c r="D64" s="41"/>
    </row>
    <row r="65" spans="1:4" s="4" customFormat="1" ht="15" hidden="1" customHeight="1" outlineLevel="1">
      <c r="A65" s="21">
        <v>1920</v>
      </c>
      <c r="B65" s="21" t="s">
        <v>462</v>
      </c>
      <c r="C65" s="25"/>
      <c r="D65" s="42">
        <v>800000</v>
      </c>
    </row>
    <row r="66" spans="1:4" s="48" customFormat="1" ht="15" customHeight="1" collapsed="1">
      <c r="A66" s="39"/>
      <c r="B66" s="24" t="s">
        <v>76</v>
      </c>
      <c r="C66" s="20">
        <v>15</v>
      </c>
      <c r="D66" s="47">
        <f>SUM(D65)</f>
        <v>800000</v>
      </c>
    </row>
    <row r="67" spans="1:4" s="4" customFormat="1" ht="15" customHeight="1">
      <c r="B67" s="24" t="s">
        <v>80</v>
      </c>
      <c r="C67" s="20">
        <v>15</v>
      </c>
      <c r="D67" s="41">
        <v>0</v>
      </c>
    </row>
    <row r="68" spans="1:4" ht="15" customHeight="1">
      <c r="B68" s="27" t="s">
        <v>501</v>
      </c>
      <c r="D68" s="41">
        <f>D66+D67</f>
        <v>800000</v>
      </c>
    </row>
    <row r="69" spans="1:4" ht="15" customHeight="1">
      <c r="B69" s="27"/>
      <c r="D69" s="41"/>
    </row>
    <row r="70" spans="1:4" ht="15" customHeight="1">
      <c r="B70" s="31" t="s">
        <v>502</v>
      </c>
      <c r="C70" s="30"/>
      <c r="D70" s="126">
        <f>D51+D62+D68</f>
        <v>1536195</v>
      </c>
    </row>
    <row r="71" spans="1:4" ht="15" customHeight="1">
      <c r="B71" s="33"/>
      <c r="C71" s="34"/>
      <c r="D71" s="125"/>
    </row>
    <row r="72" spans="1:4" ht="15" customHeight="1">
      <c r="B72" s="31" t="s">
        <v>474</v>
      </c>
      <c r="C72" s="34"/>
      <c r="D72" s="126">
        <f>D45+D70</f>
        <v>8589961</v>
      </c>
    </row>
    <row r="73" spans="1:4" ht="15" customHeight="1">
      <c r="D73" s="40"/>
    </row>
    <row r="74" spans="1:4" ht="15" customHeight="1">
      <c r="B74" s="4"/>
      <c r="D74" s="40"/>
    </row>
    <row r="75" spans="1:4" ht="15" customHeight="1">
      <c r="D75" s="40"/>
    </row>
    <row r="76" spans="1:4" ht="15" customHeight="1">
      <c r="D76" s="40"/>
    </row>
    <row r="77" spans="1:4" ht="15" customHeight="1">
      <c r="D77" s="40"/>
    </row>
    <row r="78" spans="1:4" ht="15" customHeight="1">
      <c r="D78" s="40"/>
    </row>
    <row r="79" spans="1:4" ht="15" customHeight="1">
      <c r="D79" s="40"/>
    </row>
    <row r="80" spans="1:4" ht="15" customHeight="1">
      <c r="D80" s="40"/>
    </row>
  </sheetData>
  <mergeCells count="1">
    <mergeCell ref="A1:D2"/>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showGridLines="0" topLeftCell="A15" zoomScaleNormal="100" workbookViewId="0">
      <selection activeCell="B32" sqref="B32"/>
    </sheetView>
  </sheetViews>
  <sheetFormatPr baseColWidth="10" defaultColWidth="10.25" defaultRowHeight="15" customHeight="1" outlineLevelRow="1"/>
  <cols>
    <col min="1" max="1" width="10.25" style="2"/>
    <col min="2" max="2" width="68.25" style="2" customWidth="1"/>
    <col min="3" max="3" width="9.625" style="1" customWidth="1"/>
    <col min="4" max="4" width="14.125" style="2" customWidth="1"/>
    <col min="5" max="16384" width="10.25" style="2"/>
  </cols>
  <sheetData>
    <row r="1" spans="1:4" ht="15" customHeight="1">
      <c r="B1" s="28"/>
      <c r="D1" s="29"/>
    </row>
    <row r="2" spans="1:4" ht="15" customHeight="1">
      <c r="A2" s="241" t="s">
        <v>490</v>
      </c>
      <c r="B2" s="242"/>
      <c r="C2" s="242"/>
      <c r="D2" s="243"/>
    </row>
    <row r="3" spans="1:4" ht="15" customHeight="1">
      <c r="A3" s="244"/>
      <c r="B3" s="245"/>
      <c r="C3" s="245"/>
      <c r="D3" s="246"/>
    </row>
    <row r="4" spans="1:4" ht="15" customHeight="1">
      <c r="A4" s="3"/>
      <c r="B4" s="3"/>
      <c r="C4" s="3"/>
      <c r="D4" s="3"/>
    </row>
    <row r="5" spans="1:4" ht="15" customHeight="1">
      <c r="A5" s="3"/>
      <c r="B5" s="28" t="s">
        <v>5</v>
      </c>
      <c r="C5" s="3"/>
      <c r="D5" s="3"/>
    </row>
    <row r="6" spans="1:4" ht="15" customHeight="1">
      <c r="A6" s="3"/>
      <c r="B6" s="3"/>
      <c r="C6" s="3"/>
      <c r="D6" s="3"/>
    </row>
    <row r="7" spans="1:4" s="3" customFormat="1" ht="15" customHeight="1">
      <c r="C7" s="30" t="s">
        <v>491</v>
      </c>
      <c r="D7" s="124" t="s">
        <v>492</v>
      </c>
    </row>
    <row r="8" spans="1:4" ht="15" customHeight="1">
      <c r="B8" s="31" t="s">
        <v>503</v>
      </c>
      <c r="D8" s="32"/>
    </row>
    <row r="9" spans="1:4" ht="15" customHeight="1">
      <c r="B9" s="33"/>
      <c r="C9" s="34"/>
      <c r="D9" s="35"/>
    </row>
    <row r="10" spans="1:4" ht="15" customHeight="1">
      <c r="B10" s="31" t="s">
        <v>87</v>
      </c>
      <c r="C10" s="34"/>
      <c r="D10" s="35"/>
    </row>
    <row r="11" spans="1:4" ht="15" customHeight="1">
      <c r="B11" s="31"/>
      <c r="C11" s="34"/>
      <c r="D11" s="35"/>
    </row>
    <row r="12" spans="1:4" ht="15" customHeight="1">
      <c r="B12" s="31" t="s">
        <v>504</v>
      </c>
      <c r="C12" s="34"/>
      <c r="D12" s="35"/>
    </row>
    <row r="13" spans="1:4" s="5" customFormat="1" ht="15" customHeight="1">
      <c r="B13" s="27" t="s">
        <v>505</v>
      </c>
      <c r="C13" s="20"/>
      <c r="D13" s="22">
        <v>0</v>
      </c>
    </row>
    <row r="14" spans="1:4" ht="15" customHeight="1">
      <c r="B14" s="33"/>
      <c r="C14" s="34"/>
      <c r="D14" s="35"/>
    </row>
    <row r="15" spans="1:4" ht="15" customHeight="1">
      <c r="B15" s="31" t="s">
        <v>93</v>
      </c>
      <c r="C15" s="34"/>
      <c r="D15" s="35"/>
    </row>
    <row r="16" spans="1:4" s="5" customFormat="1" ht="15" hidden="1" customHeight="1" outlineLevel="1">
      <c r="A16" s="21">
        <v>1980</v>
      </c>
      <c r="B16" s="21" t="s">
        <v>99</v>
      </c>
      <c r="C16" s="25"/>
      <c r="D16" s="26">
        <v>27520</v>
      </c>
    </row>
    <row r="17" spans="1:4" s="5" customFormat="1" ht="15" hidden="1" customHeight="1" outlineLevel="1">
      <c r="A17" s="21">
        <v>1990</v>
      </c>
      <c r="B17" s="21" t="s">
        <v>107</v>
      </c>
      <c r="C17" s="25"/>
      <c r="D17" s="26">
        <v>2491680</v>
      </c>
    </row>
    <row r="18" spans="1:4" s="5" customFormat="1" ht="15" customHeight="1" collapsed="1">
      <c r="B18" s="24" t="s">
        <v>94</v>
      </c>
      <c r="C18" s="20">
        <v>7</v>
      </c>
      <c r="D18" s="22">
        <f>SUM(D16:D17)</f>
        <v>2519200</v>
      </c>
    </row>
    <row r="19" spans="1:4" s="5" customFormat="1" ht="15" customHeight="1">
      <c r="B19" s="27" t="s">
        <v>506</v>
      </c>
      <c r="C19" s="20"/>
      <c r="D19" s="22">
        <f>D18</f>
        <v>2519200</v>
      </c>
    </row>
    <row r="20" spans="1:4" s="5" customFormat="1" ht="15" customHeight="1">
      <c r="B20" s="27"/>
      <c r="C20" s="20"/>
      <c r="D20" s="22"/>
    </row>
    <row r="21" spans="1:4" ht="15" customHeight="1">
      <c r="B21" s="31" t="s">
        <v>507</v>
      </c>
      <c r="C21" s="30"/>
      <c r="D21" s="36">
        <f>D13+D19</f>
        <v>2519200</v>
      </c>
    </row>
    <row r="22" spans="1:4" ht="15" customHeight="1">
      <c r="B22" s="33"/>
      <c r="C22" s="34"/>
      <c r="D22" s="35"/>
    </row>
    <row r="23" spans="1:4" ht="15" customHeight="1">
      <c r="B23" s="31" t="s">
        <v>120</v>
      </c>
      <c r="C23" s="34"/>
      <c r="D23" s="35"/>
    </row>
    <row r="24" spans="1:4" ht="15" customHeight="1">
      <c r="B24" s="33"/>
      <c r="C24" s="34"/>
      <c r="D24" s="35"/>
    </row>
    <row r="25" spans="1:4" ht="15" customHeight="1">
      <c r="B25" s="31" t="s">
        <v>121</v>
      </c>
      <c r="C25" s="34"/>
      <c r="D25" s="35"/>
    </row>
    <row r="26" spans="1:4" s="5" customFormat="1" ht="15" customHeight="1">
      <c r="B26" s="24" t="s">
        <v>122</v>
      </c>
      <c r="C26" s="20"/>
      <c r="D26" s="22"/>
    </row>
    <row r="27" spans="1:4" s="5" customFormat="1" ht="15" customHeight="1">
      <c r="B27" s="27" t="s">
        <v>508</v>
      </c>
      <c r="C27" s="20"/>
      <c r="D27" s="22">
        <v>0</v>
      </c>
    </row>
    <row r="28" spans="1:4" ht="15" customHeight="1">
      <c r="B28" s="33"/>
      <c r="C28" s="34"/>
      <c r="D28" s="35"/>
    </row>
    <row r="29" spans="1:4" ht="15" customHeight="1">
      <c r="B29" s="31" t="s">
        <v>125</v>
      </c>
      <c r="C29" s="34"/>
      <c r="D29" s="35"/>
    </row>
    <row r="30" spans="1:4" s="5" customFormat="1" ht="15" customHeight="1">
      <c r="B30" s="24" t="s">
        <v>126</v>
      </c>
      <c r="C30" s="37"/>
      <c r="D30" s="22"/>
    </row>
    <row r="31" spans="1:4" s="5" customFormat="1" ht="15" customHeight="1">
      <c r="B31" s="27" t="s">
        <v>509</v>
      </c>
      <c r="C31" s="20"/>
      <c r="D31" s="22">
        <v>0</v>
      </c>
    </row>
    <row r="32" spans="1:4" ht="15" customHeight="1">
      <c r="B32" s="33"/>
      <c r="C32" s="34"/>
      <c r="D32" s="35"/>
    </row>
    <row r="33" spans="1:4" ht="15" customHeight="1">
      <c r="B33" s="31" t="s">
        <v>132</v>
      </c>
      <c r="C33" s="34"/>
      <c r="D33" s="35"/>
    </row>
    <row r="34" spans="1:4" s="5" customFormat="1" ht="15" hidden="1" customHeight="1" outlineLevel="1">
      <c r="A34" s="21">
        <v>2400</v>
      </c>
      <c r="B34" s="21" t="s">
        <v>463</v>
      </c>
      <c r="C34" s="21"/>
      <c r="D34" s="26">
        <v>2861828</v>
      </c>
    </row>
    <row r="35" spans="1:4" s="5" customFormat="1" ht="15" customHeight="1" collapsed="1">
      <c r="B35" s="24" t="s">
        <v>133</v>
      </c>
      <c r="C35" s="20"/>
      <c r="D35" s="22">
        <f>SUM(D34)</f>
        <v>2861828</v>
      </c>
    </row>
    <row r="36" spans="1:4" s="5" customFormat="1" ht="15" hidden="1" customHeight="1" outlineLevel="1">
      <c r="A36" s="21">
        <v>2600</v>
      </c>
      <c r="B36" s="21" t="s">
        <v>135</v>
      </c>
      <c r="C36" s="25"/>
      <c r="D36" s="26">
        <v>551430</v>
      </c>
    </row>
    <row r="37" spans="1:4" s="5" customFormat="1" ht="15" customHeight="1" collapsed="1">
      <c r="B37" s="24" t="s">
        <v>134</v>
      </c>
      <c r="C37" s="20"/>
      <c r="D37" s="22">
        <f>SUM(D36)</f>
        <v>551430</v>
      </c>
    </row>
    <row r="38" spans="1:4" s="5" customFormat="1" ht="15" hidden="1" customHeight="1" outlineLevel="1">
      <c r="A38" s="21">
        <v>2780</v>
      </c>
      <c r="B38" s="21" t="s">
        <v>464</v>
      </c>
      <c r="C38" s="25"/>
      <c r="D38" s="26">
        <v>48125</v>
      </c>
    </row>
    <row r="39" spans="1:4" s="5" customFormat="1" ht="15" hidden="1" customHeight="1" outlineLevel="1">
      <c r="A39" s="21">
        <v>2781</v>
      </c>
      <c r="B39" s="21" t="s">
        <v>465</v>
      </c>
      <c r="C39" s="25"/>
      <c r="D39" s="26">
        <v>1363</v>
      </c>
    </row>
    <row r="40" spans="1:4" s="5" customFormat="1" ht="15" hidden="1" customHeight="1" outlineLevel="1">
      <c r="A40" s="21">
        <v>2785</v>
      </c>
      <c r="B40" s="21" t="e">
        <f>#REF!</f>
        <v>#REF!</v>
      </c>
      <c r="C40" s="25"/>
      <c r="D40" s="26">
        <v>177405</v>
      </c>
    </row>
    <row r="41" spans="1:4" s="5" customFormat="1" ht="15" customHeight="1" collapsed="1">
      <c r="B41" s="24" t="s">
        <v>142</v>
      </c>
      <c r="C41" s="20"/>
      <c r="D41" s="22">
        <f>SUM(D38:D40)</f>
        <v>226893</v>
      </c>
    </row>
    <row r="42" spans="1:4" s="5" customFormat="1" ht="15" hidden="1" customHeight="1" outlineLevel="1">
      <c r="A42" s="21">
        <v>2940</v>
      </c>
      <c r="B42" s="21" t="s">
        <v>468</v>
      </c>
      <c r="C42" s="25"/>
      <c r="D42" s="26">
        <v>1235395</v>
      </c>
    </row>
    <row r="43" spans="1:4" s="5" customFormat="1" ht="15" hidden="1" customHeight="1" outlineLevel="1">
      <c r="A43" s="21">
        <v>2942</v>
      </c>
      <c r="B43" s="21" t="s">
        <v>469</v>
      </c>
      <c r="C43" s="25"/>
      <c r="D43" s="26">
        <v>1160</v>
      </c>
    </row>
    <row r="44" spans="1:4" s="5" customFormat="1" ht="15" customHeight="1" collapsed="1">
      <c r="B44" s="24" t="s">
        <v>150</v>
      </c>
      <c r="C44" s="20"/>
      <c r="D44" s="22">
        <f>SUM(D42:D43)</f>
        <v>1236555</v>
      </c>
    </row>
    <row r="45" spans="1:4" s="5" customFormat="1" ht="15" customHeight="1">
      <c r="B45" s="24" t="s">
        <v>155</v>
      </c>
      <c r="C45" s="46">
        <v>13</v>
      </c>
      <c r="D45" s="22">
        <v>0</v>
      </c>
    </row>
    <row r="46" spans="1:4" s="5" customFormat="1" ht="15" hidden="1" customHeight="1" outlineLevel="1">
      <c r="A46" s="21">
        <v>2910</v>
      </c>
      <c r="B46" s="21" t="s">
        <v>166</v>
      </c>
      <c r="C46" s="25"/>
      <c r="D46" s="26">
        <v>3725</v>
      </c>
    </row>
    <row r="47" spans="1:4" s="5" customFormat="1" ht="15" hidden="1" customHeight="1" outlineLevel="1">
      <c r="A47" s="21">
        <v>2915</v>
      </c>
      <c r="B47" s="21" t="s">
        <v>467</v>
      </c>
      <c r="C47" s="25"/>
      <c r="D47" s="26">
        <v>350980</v>
      </c>
    </row>
    <row r="48" spans="1:4" s="5" customFormat="1" ht="15" hidden="1" customHeight="1" outlineLevel="1">
      <c r="A48" s="21">
        <v>2960</v>
      </c>
      <c r="B48" s="21" t="s">
        <v>169</v>
      </c>
      <c r="C48" s="25"/>
      <c r="D48" s="26">
        <v>39350</v>
      </c>
    </row>
    <row r="49" spans="1:4" s="5" customFormat="1" ht="15" hidden="1" customHeight="1" outlineLevel="1">
      <c r="A49" s="21">
        <v>2995</v>
      </c>
      <c r="B49" s="21" t="s">
        <v>470</v>
      </c>
      <c r="C49" s="25"/>
      <c r="D49" s="26">
        <v>800000</v>
      </c>
    </row>
    <row r="50" spans="1:4" s="5" customFormat="1" ht="15" customHeight="1" collapsed="1">
      <c r="B50" s="24" t="s">
        <v>156</v>
      </c>
      <c r="C50" s="20">
        <v>16</v>
      </c>
      <c r="D50" s="22">
        <f>SUM(D46:D49)</f>
        <v>1194055</v>
      </c>
    </row>
    <row r="51" spans="1:4" s="5" customFormat="1" ht="15" customHeight="1">
      <c r="B51" s="27" t="s">
        <v>510</v>
      </c>
      <c r="C51" s="20"/>
      <c r="D51" s="22">
        <f>D35+D37+D41+D44+D45+D50</f>
        <v>6070761</v>
      </c>
    </row>
    <row r="52" spans="1:4" ht="15" customHeight="1">
      <c r="B52" s="33"/>
      <c r="C52" s="34"/>
      <c r="D52" s="35"/>
    </row>
    <row r="53" spans="1:4" ht="15" customHeight="1">
      <c r="B53" s="127" t="s">
        <v>511</v>
      </c>
      <c r="C53" s="30"/>
      <c r="D53" s="36">
        <f>D27+D31+D51</f>
        <v>6070761</v>
      </c>
    </row>
    <row r="54" spans="1:4" ht="15" customHeight="1">
      <c r="B54" s="33"/>
      <c r="C54" s="34"/>
      <c r="D54" s="35"/>
    </row>
    <row r="55" spans="1:4" s="6" customFormat="1" ht="15" customHeight="1">
      <c r="B55" s="31" t="s">
        <v>512</v>
      </c>
      <c r="C55" s="34"/>
      <c r="D55" s="36">
        <f>D21+D53</f>
        <v>8589961</v>
      </c>
    </row>
  </sheetData>
  <mergeCells count="1">
    <mergeCell ref="A2:D3"/>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zoomScaleNormal="100" zoomScalePageLayoutView="120" workbookViewId="0">
      <selection activeCell="D8" sqref="D8"/>
    </sheetView>
  </sheetViews>
  <sheetFormatPr baseColWidth="10" defaultColWidth="10.25" defaultRowHeight="15" customHeight="1"/>
  <cols>
    <col min="1" max="1" width="54.25" style="2" customWidth="1"/>
    <col min="2" max="4" width="14.125" style="2" customWidth="1"/>
    <col min="5" max="16384" width="10.25" style="2"/>
  </cols>
  <sheetData>
    <row r="1" spans="1:4" s="6" customFormat="1" ht="15" customHeight="1">
      <c r="A1" s="7" t="s">
        <v>513</v>
      </c>
      <c r="B1" s="8"/>
      <c r="C1" s="8"/>
      <c r="D1" s="8"/>
    </row>
    <row r="3" spans="1:4" s="3" customFormat="1" ht="47.25">
      <c r="A3" s="5"/>
      <c r="B3" s="9" t="s">
        <v>9</v>
      </c>
      <c r="C3" s="9" t="s">
        <v>15</v>
      </c>
      <c r="D3" s="10" t="s">
        <v>514</v>
      </c>
    </row>
    <row r="4" spans="1:4" s="3" customFormat="1" ht="15.75">
      <c r="A4" s="5"/>
      <c r="B4" s="11"/>
      <c r="C4" s="11"/>
      <c r="D4" s="11"/>
    </row>
    <row r="5" spans="1:4" s="3" customFormat="1" ht="15.75">
      <c r="A5" s="5" t="s">
        <v>515</v>
      </c>
      <c r="B5" s="12">
        <f>'Balanse - eiendeler'!D13</f>
        <v>3133332</v>
      </c>
      <c r="C5" s="11">
        <f>'Balanse - eiendeler'!D15</f>
        <v>400000</v>
      </c>
      <c r="D5" s="11">
        <f>SUM(B5:C5)</f>
        <v>3533332</v>
      </c>
    </row>
    <row r="6" spans="1:4" s="5" customFormat="1" ht="15.75">
      <c r="A6" s="13" t="s">
        <v>516</v>
      </c>
      <c r="B6" s="14">
        <f t="shared" ref="B6:C6" si="0">B5</f>
        <v>3133332</v>
      </c>
      <c r="C6" s="14">
        <f t="shared" si="0"/>
        <v>400000</v>
      </c>
      <c r="D6" s="14">
        <f>SUM(B6:C6)</f>
        <v>3533332</v>
      </c>
    </row>
    <row r="7" spans="1:4" s="3" customFormat="1" ht="15.75">
      <c r="A7" s="5"/>
      <c r="B7" s="15"/>
      <c r="C7" s="15"/>
    </row>
    <row r="8" spans="1:4" s="3" customFormat="1" ht="15.75">
      <c r="A8" s="5" t="s">
        <v>517</v>
      </c>
      <c r="B8" s="16" t="s">
        <v>518</v>
      </c>
      <c r="C8" s="17" t="s">
        <v>519</v>
      </c>
      <c r="D8" s="18"/>
    </row>
    <row r="9" spans="1:4" s="3" customFormat="1" ht="15.75">
      <c r="A9" s="19"/>
    </row>
    <row r="17" spans="3:3" ht="15" customHeight="1">
      <c r="C17" s="128"/>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ignoredErrors>
    <ignoredError sqref="B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
  <sheetViews>
    <sheetView zoomScaleNormal="100" workbookViewId="0"/>
  </sheetViews>
  <sheetFormatPr baseColWidth="10" defaultColWidth="10.25" defaultRowHeight="15" customHeight="1"/>
  <cols>
    <col min="1" max="1" width="41.125" style="52" customWidth="1"/>
    <col min="2" max="8" width="14.125" style="52" customWidth="1"/>
    <col min="9" max="16384" width="10.25" style="52"/>
  </cols>
  <sheetData>
    <row r="1" spans="1:8" ht="15" customHeight="1">
      <c r="A1" s="49" t="s">
        <v>520</v>
      </c>
      <c r="B1" s="57"/>
      <c r="C1" s="57"/>
      <c r="D1" s="57"/>
      <c r="E1" s="58"/>
      <c r="F1" s="57"/>
      <c r="G1" s="57"/>
      <c r="H1" s="59"/>
    </row>
    <row r="3" spans="1:8" ht="47.25">
      <c r="A3" s="51"/>
      <c r="B3" s="60" t="s">
        <v>521</v>
      </c>
      <c r="C3" s="61" t="s">
        <v>522</v>
      </c>
      <c r="D3" s="61" t="s">
        <v>25</v>
      </c>
      <c r="E3" s="61" t="s">
        <v>523</v>
      </c>
      <c r="F3" s="61" t="s">
        <v>34</v>
      </c>
      <c r="G3" s="61" t="s">
        <v>524</v>
      </c>
      <c r="H3" s="10" t="s">
        <v>514</v>
      </c>
    </row>
    <row r="4" spans="1:8" ht="15" customHeight="1">
      <c r="A4" s="51"/>
      <c r="B4" s="51"/>
      <c r="C4" s="51"/>
      <c r="D4" s="51"/>
      <c r="E4" s="51"/>
      <c r="F4" s="51"/>
      <c r="G4" s="51"/>
      <c r="H4" s="51"/>
    </row>
    <row r="5" spans="1:8" ht="15" customHeight="1">
      <c r="A5" s="51" t="s">
        <v>515</v>
      </c>
      <c r="B5" s="62">
        <v>0</v>
      </c>
      <c r="C5" s="63">
        <f>'Balanse - eiendeler'!D21</f>
        <v>2271528</v>
      </c>
      <c r="D5" s="63">
        <f>'Balanse - eiendeler'!D28</f>
        <v>413167</v>
      </c>
      <c r="E5" s="63">
        <f>'Balanse - eiendeler'!D33</f>
        <v>335739</v>
      </c>
      <c r="F5" s="63">
        <f>'Balanse - eiendeler'!D35</f>
        <v>500000</v>
      </c>
      <c r="G5" s="63">
        <v>0</v>
      </c>
      <c r="H5" s="64">
        <f t="shared" ref="H5" si="0">SUM(B5:G5)</f>
        <v>3520434</v>
      </c>
    </row>
    <row r="6" spans="1:8" s="51" customFormat="1" ht="15" customHeight="1">
      <c r="A6" s="53" t="s">
        <v>516</v>
      </c>
      <c r="B6" s="14">
        <f>B5</f>
        <v>0</v>
      </c>
      <c r="C6" s="14">
        <f t="shared" ref="C6:G6" si="1">C5</f>
        <v>2271528</v>
      </c>
      <c r="D6" s="14">
        <f t="shared" si="1"/>
        <v>413167</v>
      </c>
      <c r="E6" s="14">
        <f t="shared" si="1"/>
        <v>335739</v>
      </c>
      <c r="F6" s="14">
        <f t="shared" si="1"/>
        <v>500000</v>
      </c>
      <c r="G6" s="14">
        <f t="shared" si="1"/>
        <v>0</v>
      </c>
      <c r="H6" s="14">
        <f>SUM(B6:G6)</f>
        <v>3520434</v>
      </c>
    </row>
    <row r="7" spans="1:8" ht="15" customHeight="1">
      <c r="A7" s="51"/>
      <c r="B7" s="51"/>
      <c r="C7" s="51"/>
      <c r="D7" s="51"/>
      <c r="F7" s="51"/>
      <c r="G7" s="51"/>
    </row>
    <row r="8" spans="1:8" ht="47.25">
      <c r="A8" s="51" t="s">
        <v>517</v>
      </c>
      <c r="B8" s="54" t="s">
        <v>519</v>
      </c>
      <c r="C8" s="54" t="s">
        <v>525</v>
      </c>
      <c r="D8" s="65" t="s">
        <v>526</v>
      </c>
      <c r="E8" s="65" t="s">
        <v>526</v>
      </c>
      <c r="F8" s="54" t="s">
        <v>519</v>
      </c>
      <c r="G8" s="54" t="s">
        <v>527</v>
      </c>
      <c r="H8" s="66"/>
    </row>
    <row r="10" spans="1:8" ht="15" customHeight="1">
      <c r="A10" s="51"/>
      <c r="B10" s="51"/>
      <c r="C10" s="51"/>
    </row>
    <row r="11" spans="1:8" ht="15" customHeight="1">
      <c r="A11" s="51"/>
      <c r="B11" s="51"/>
      <c r="C11" s="51"/>
    </row>
    <row r="12" spans="1:8" ht="15" customHeight="1">
      <c r="A12" s="51"/>
      <c r="B12" s="51"/>
      <c r="C12" s="51"/>
    </row>
    <row r="13" spans="1:8" ht="15" customHeight="1">
      <c r="A13" s="51"/>
      <c r="B13" s="51"/>
      <c r="C13" s="51"/>
    </row>
    <row r="15" spans="1:8" ht="15" customHeight="1">
      <c r="A15" s="51"/>
    </row>
    <row r="16" spans="1:8" ht="15" customHeight="1">
      <c r="A16" s="51"/>
    </row>
    <row r="17" spans="1:1" ht="15" customHeight="1">
      <c r="A17" s="51"/>
    </row>
  </sheetData>
  <pageMargins left="0.23622047244094491" right="0.23622047244094491" top="0.70866141732283472" bottom="0.47244094488188981" header="0.23622047244094491" footer="0.31496062992125984"/>
  <pageSetup paperSize="9" scale="69" fitToHeight="0" orientation="portrait" r:id="rId1"/>
  <headerFooter scaleWithDoc="0">
    <oddHeader>&amp;LMal for åpningsbalanse etter SRS for bruttobudsjetterte virksomheter</oddHeader>
  </headerFooter>
  <ignoredErrors>
    <ignoredError sqref="B5:F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9"/>
  <sheetViews>
    <sheetView zoomScaleNormal="100" workbookViewId="0">
      <selection activeCell="D5" sqref="D5"/>
    </sheetView>
  </sheetViews>
  <sheetFormatPr baseColWidth="10" defaultColWidth="10.25" defaultRowHeight="15" customHeight="1"/>
  <cols>
    <col min="1" max="1" width="14.125" style="56" customWidth="1"/>
    <col min="2" max="2" width="55" style="56" customWidth="1"/>
    <col min="3" max="3" width="15.5" style="56" customWidth="1"/>
    <col min="4" max="4" width="16.375" style="56" customWidth="1"/>
    <col min="5" max="5" width="13.25" style="56" customWidth="1"/>
    <col min="6" max="6" width="10.125" style="56" customWidth="1"/>
    <col min="7" max="16384" width="10.25" style="56"/>
  </cols>
  <sheetData>
    <row r="1" spans="1:7" s="50" customFormat="1" ht="15" customHeight="1">
      <c r="A1" s="129" t="s">
        <v>528</v>
      </c>
      <c r="B1" s="129"/>
      <c r="C1" s="129"/>
      <c r="D1" s="129"/>
      <c r="E1" s="129"/>
      <c r="F1" s="67"/>
    </row>
    <row r="2" spans="1:7" s="50" customFormat="1" ht="15" customHeight="1">
      <c r="A2" s="129" t="s">
        <v>529</v>
      </c>
      <c r="B2" s="129"/>
      <c r="C2" s="129"/>
      <c r="D2" s="129"/>
      <c r="E2" s="129"/>
    </row>
    <row r="3" spans="1:7" ht="15" customHeight="1">
      <c r="A3" s="130"/>
      <c r="B3" s="130"/>
      <c r="C3" s="130"/>
      <c r="D3" s="131"/>
      <c r="E3" s="131"/>
      <c r="G3" s="68"/>
    </row>
    <row r="4" spans="1:7" s="50" customFormat="1" ht="15" customHeight="1">
      <c r="A4" s="133" t="s">
        <v>530</v>
      </c>
      <c r="B4" s="72"/>
      <c r="C4" s="72"/>
      <c r="D4" s="72"/>
      <c r="E4" s="72"/>
    </row>
    <row r="5" spans="1:7" s="50" customFormat="1" ht="15" customHeight="1">
      <c r="A5" s="134"/>
      <c r="B5" s="72"/>
      <c r="C5" s="69" t="s">
        <v>531</v>
      </c>
      <c r="D5" s="69" t="s">
        <v>531</v>
      </c>
      <c r="E5" s="72"/>
    </row>
    <row r="6" spans="1:7" ht="63">
      <c r="A6" s="138"/>
      <c r="B6" s="70"/>
      <c r="C6" s="139" t="s">
        <v>532</v>
      </c>
      <c r="D6" s="140" t="s">
        <v>533</v>
      </c>
      <c r="E6" s="140" t="s">
        <v>534</v>
      </c>
    </row>
    <row r="7" spans="1:7" s="73" customFormat="1" ht="15" customHeight="1">
      <c r="A7" s="70" t="s">
        <v>535</v>
      </c>
      <c r="B7" s="70"/>
      <c r="C7" s="139"/>
      <c r="D7" s="140"/>
      <c r="E7" s="140"/>
    </row>
    <row r="8" spans="1:7" ht="15" customHeight="1">
      <c r="A8" s="70"/>
      <c r="B8" s="70" t="s">
        <v>536</v>
      </c>
      <c r="C8" s="71">
        <f>'Balanse - eiendeler'!D16</f>
        <v>3533332</v>
      </c>
      <c r="D8" s="74">
        <v>0</v>
      </c>
      <c r="E8" s="74">
        <f>C8-D8</f>
        <v>3533332</v>
      </c>
    </row>
    <row r="9" spans="1:7" ht="15" customHeight="1">
      <c r="A9" s="70"/>
      <c r="B9" s="79" t="s">
        <v>537</v>
      </c>
      <c r="C9" s="71">
        <f>'Balanse - eiendeler'!D37</f>
        <v>3520434</v>
      </c>
      <c r="D9" s="74">
        <v>0</v>
      </c>
      <c r="E9" s="74">
        <f>C9-D9</f>
        <v>3520434</v>
      </c>
    </row>
    <row r="10" spans="1:7" ht="15" customHeight="1">
      <c r="A10" s="76"/>
      <c r="B10" s="141" t="s">
        <v>514</v>
      </c>
      <c r="C10" s="77">
        <f>SUM(C8:C9)</f>
        <v>7053766</v>
      </c>
      <c r="D10" s="77">
        <f>SUM(D8:D9)</f>
        <v>0</v>
      </c>
      <c r="E10" s="77">
        <f>SUM(E8:E9)</f>
        <v>7053766</v>
      </c>
    </row>
    <row r="11" spans="1:7" ht="15" customHeight="1">
      <c r="A11" s="70" t="s">
        <v>538</v>
      </c>
      <c r="B11" s="70"/>
      <c r="C11" s="71"/>
      <c r="D11" s="71"/>
      <c r="E11" s="71"/>
    </row>
    <row r="12" spans="1:7" ht="15" customHeight="1">
      <c r="A12" s="70"/>
      <c r="B12" s="70" t="s">
        <v>38</v>
      </c>
      <c r="C12" s="74">
        <v>0</v>
      </c>
      <c r="D12" s="74">
        <v>0</v>
      </c>
      <c r="E12" s="74">
        <f>C12-D12</f>
        <v>0</v>
      </c>
    </row>
    <row r="13" spans="1:7" ht="15" customHeight="1">
      <c r="A13" s="70"/>
      <c r="B13" s="70" t="s">
        <v>539</v>
      </c>
      <c r="C13" s="74">
        <v>0</v>
      </c>
      <c r="D13" s="74">
        <v>0</v>
      </c>
      <c r="E13" s="74">
        <f>C13-D13</f>
        <v>0</v>
      </c>
    </row>
    <row r="14" spans="1:7" ht="15" customHeight="1">
      <c r="A14" s="70"/>
      <c r="B14" s="70" t="s">
        <v>47</v>
      </c>
      <c r="C14" s="74">
        <v>0</v>
      </c>
      <c r="D14" s="74">
        <v>0</v>
      </c>
      <c r="E14" s="74">
        <f>C14-D14</f>
        <v>0</v>
      </c>
    </row>
    <row r="15" spans="1:7" ht="15" customHeight="1">
      <c r="A15" s="75"/>
      <c r="B15" s="76" t="s">
        <v>514</v>
      </c>
      <c r="C15" s="77">
        <f>SUM(C12:C14)</f>
        <v>0</v>
      </c>
      <c r="D15" s="77">
        <f>SUM(D12:D14)</f>
        <v>0</v>
      </c>
      <c r="E15" s="77">
        <f>SUM(E12:E14)</f>
        <v>0</v>
      </c>
    </row>
    <row r="16" spans="1:7" ht="15" customHeight="1">
      <c r="A16" s="70" t="s">
        <v>540</v>
      </c>
      <c r="B16" s="70"/>
      <c r="C16" s="78"/>
      <c r="D16" s="74"/>
      <c r="E16" s="74"/>
    </row>
    <row r="17" spans="1:5" ht="15" customHeight="1">
      <c r="A17" s="70"/>
      <c r="B17" s="70" t="s">
        <v>51</v>
      </c>
      <c r="C17" s="74">
        <f>'Balanse - eiendeler'!D50</f>
        <v>0</v>
      </c>
      <c r="D17" s="74">
        <v>0</v>
      </c>
      <c r="E17" s="74">
        <f>C17-D17</f>
        <v>0</v>
      </c>
    </row>
    <row r="18" spans="1:5" ht="15" customHeight="1">
      <c r="A18" s="70"/>
      <c r="B18" s="70" t="s">
        <v>58</v>
      </c>
      <c r="C18" s="74">
        <f>'Balanse - eiendeler'!D55</f>
        <v>28500</v>
      </c>
      <c r="D18" s="74">
        <v>0</v>
      </c>
      <c r="E18" s="74">
        <f>C18-D18</f>
        <v>28500</v>
      </c>
    </row>
    <row r="19" spans="1:5" ht="15" customHeight="1">
      <c r="A19" s="70"/>
      <c r="B19" s="70" t="s">
        <v>60</v>
      </c>
      <c r="C19" s="74">
        <f>'Balanse - eiendeler'!D57</f>
        <v>51000</v>
      </c>
      <c r="D19" s="74">
        <v>0</v>
      </c>
      <c r="E19" s="74">
        <f>C19-D19</f>
        <v>51000</v>
      </c>
    </row>
    <row r="20" spans="1:5" ht="15" customHeight="1">
      <c r="A20" s="70"/>
      <c r="B20" s="70" t="s">
        <v>47</v>
      </c>
      <c r="C20" s="74">
        <f>'Balanse - eiendeler'!D61</f>
        <v>656695</v>
      </c>
      <c r="D20" s="74">
        <v>582675</v>
      </c>
      <c r="E20" s="74">
        <f>C20-D20</f>
        <v>74020</v>
      </c>
    </row>
    <row r="21" spans="1:5" ht="15" customHeight="1">
      <c r="A21" s="70"/>
      <c r="B21" s="70" t="s">
        <v>541</v>
      </c>
      <c r="C21" s="74">
        <f>'Balanse - eiendeler'!D66</f>
        <v>800000</v>
      </c>
      <c r="D21" s="74">
        <v>800000</v>
      </c>
      <c r="E21" s="74">
        <f>C21-D21</f>
        <v>0</v>
      </c>
    </row>
    <row r="22" spans="1:5" ht="15" customHeight="1">
      <c r="A22" s="75"/>
      <c r="B22" s="76" t="s">
        <v>514</v>
      </c>
      <c r="C22" s="77">
        <f>SUM(C17:C21)</f>
        <v>1536195</v>
      </c>
      <c r="D22" s="77">
        <f>SUM(D17:D21)</f>
        <v>1382675</v>
      </c>
      <c r="E22" s="77">
        <f>SUM(E17:E21)</f>
        <v>153520</v>
      </c>
    </row>
    <row r="23" spans="1:5" ht="15" customHeight="1">
      <c r="A23" s="70" t="s">
        <v>542</v>
      </c>
      <c r="B23" s="70"/>
      <c r="C23" s="78"/>
      <c r="D23" s="74"/>
      <c r="E23" s="74"/>
    </row>
    <row r="24" spans="1:5" ht="15" customHeight="1">
      <c r="A24" s="70"/>
      <c r="B24" s="70" t="s">
        <v>122</v>
      </c>
      <c r="C24" s="74">
        <f>'Balanse - statens kap og gjeld'!D27</f>
        <v>0</v>
      </c>
      <c r="D24" s="74">
        <v>0</v>
      </c>
      <c r="E24" s="74">
        <f>C24-D24</f>
        <v>0</v>
      </c>
    </row>
    <row r="25" spans="1:5" ht="15" customHeight="1">
      <c r="A25" s="70"/>
      <c r="B25" s="70" t="s">
        <v>126</v>
      </c>
      <c r="C25" s="74">
        <f>'Balanse - statens kap og gjeld'!D31</f>
        <v>0</v>
      </c>
      <c r="D25" s="74">
        <v>0</v>
      </c>
      <c r="E25" s="74">
        <f>C25-D25</f>
        <v>0</v>
      </c>
    </row>
    <row r="26" spans="1:5" s="73" customFormat="1" ht="15" customHeight="1">
      <c r="A26" s="75"/>
      <c r="B26" s="76" t="s">
        <v>514</v>
      </c>
      <c r="C26" s="77">
        <f>SUM(C24:C25)</f>
        <v>0</v>
      </c>
      <c r="D26" s="77">
        <f>SUM(D24:D25)</f>
        <v>0</v>
      </c>
      <c r="E26" s="77">
        <f>SUM(E24:E25)</f>
        <v>0</v>
      </c>
    </row>
    <row r="27" spans="1:5" ht="15" customHeight="1">
      <c r="A27" s="70" t="s">
        <v>543</v>
      </c>
      <c r="B27" s="70"/>
      <c r="C27" s="78"/>
      <c r="D27" s="74"/>
      <c r="E27" s="74"/>
    </row>
    <row r="28" spans="1:5" ht="15" customHeight="1">
      <c r="A28" s="70"/>
      <c r="B28" s="70" t="s">
        <v>133</v>
      </c>
      <c r="C28" s="74">
        <f>'Balanse - statens kap og gjeld'!D35*-1</f>
        <v>-2861828</v>
      </c>
      <c r="D28" s="74">
        <v>0</v>
      </c>
      <c r="E28" s="74">
        <f t="shared" ref="E28:E33" si="0">C28-D28</f>
        <v>-2861828</v>
      </c>
    </row>
    <row r="29" spans="1:5" s="73" customFormat="1" ht="15" customHeight="1">
      <c r="A29" s="70"/>
      <c r="B29" s="70" t="s">
        <v>134</v>
      </c>
      <c r="C29" s="74">
        <f>'Balanse - statens kap og gjeld'!D37*-1</f>
        <v>-551430</v>
      </c>
      <c r="D29" s="74">
        <v>-551430</v>
      </c>
      <c r="E29" s="74">
        <f t="shared" si="0"/>
        <v>0</v>
      </c>
    </row>
    <row r="30" spans="1:5" ht="15" customHeight="1">
      <c r="A30" s="70"/>
      <c r="B30" s="70" t="s">
        <v>142</v>
      </c>
      <c r="C30" s="74">
        <f>'Balanse - statens kap og gjeld'!D41*-1</f>
        <v>-226893</v>
      </c>
      <c r="D30" s="74">
        <v>0</v>
      </c>
      <c r="E30" s="74">
        <f t="shared" si="0"/>
        <v>-226893</v>
      </c>
    </row>
    <row r="31" spans="1:5" ht="15" customHeight="1">
      <c r="A31" s="70"/>
      <c r="B31" s="70" t="s">
        <v>150</v>
      </c>
      <c r="C31" s="74">
        <f>'Balanse - statens kap og gjeld'!D44*-1</f>
        <v>-1236555</v>
      </c>
      <c r="D31" s="74">
        <v>0</v>
      </c>
      <c r="E31" s="74">
        <f t="shared" si="0"/>
        <v>-1236555</v>
      </c>
    </row>
    <row r="32" spans="1:5" ht="15" customHeight="1">
      <c r="A32" s="70"/>
      <c r="B32" s="70" t="s">
        <v>155</v>
      </c>
      <c r="C32" s="74">
        <f>'Balanse - statens kap og gjeld'!D45</f>
        <v>0</v>
      </c>
      <c r="D32" s="74">
        <v>0</v>
      </c>
      <c r="E32" s="74">
        <f t="shared" si="0"/>
        <v>0</v>
      </c>
    </row>
    <row r="33" spans="1:7" ht="15" customHeight="1">
      <c r="A33" s="70"/>
      <c r="B33" s="70" t="s">
        <v>156</v>
      </c>
      <c r="C33" s="74">
        <f>'Balanse - statens kap og gjeld'!D50*-1</f>
        <v>-1194055</v>
      </c>
      <c r="D33" s="74">
        <v>-803725</v>
      </c>
      <c r="E33" s="74">
        <f t="shared" si="0"/>
        <v>-390330</v>
      </c>
    </row>
    <row r="34" spans="1:7" ht="15" customHeight="1">
      <c r="A34" s="75"/>
      <c r="B34" s="76" t="s">
        <v>514</v>
      </c>
      <c r="C34" s="77">
        <f>SUM(C28:C33)</f>
        <v>-6070761</v>
      </c>
      <c r="D34" s="77">
        <f>SUM(D28:D33)</f>
        <v>-1355155</v>
      </c>
      <c r="E34" s="77">
        <f>SUM(E28:E33)</f>
        <v>-4715606</v>
      </c>
    </row>
    <row r="35" spans="1:7" ht="15" customHeight="1">
      <c r="A35" s="70"/>
      <c r="B35" s="79"/>
      <c r="C35" s="78"/>
      <c r="D35" s="74"/>
      <c r="E35" s="74"/>
    </row>
    <row r="36" spans="1:7" ht="15" customHeight="1" thickBot="1">
      <c r="A36" s="80" t="s">
        <v>514</v>
      </c>
      <c r="B36" s="80"/>
      <c r="C36" s="81">
        <f>C10+C15+C22+C26+C34</f>
        <v>2519200</v>
      </c>
      <c r="D36" s="81">
        <f>D10+D15+D22+D26+D34</f>
        <v>27520</v>
      </c>
      <c r="E36" s="81">
        <f>E10+E15+E22+E26+E34</f>
        <v>2491680</v>
      </c>
    </row>
    <row r="37" spans="1:7" ht="15" customHeight="1" thickTop="1">
      <c r="A37" s="133"/>
      <c r="B37" s="133"/>
      <c r="C37" s="135"/>
      <c r="D37" s="135"/>
      <c r="E37" s="135"/>
      <c r="F37" s="82"/>
      <c r="G37" s="82"/>
    </row>
    <row r="38" spans="1:7" ht="15" customHeight="1">
      <c r="A38" s="136"/>
      <c r="B38" s="136"/>
      <c r="C38" s="136"/>
      <c r="D38" s="136"/>
      <c r="E38" s="136"/>
      <c r="F38" s="82"/>
      <c r="G38" s="82"/>
    </row>
    <row r="39" spans="1:7" ht="15" customHeight="1">
      <c r="A39" s="136"/>
      <c r="B39" s="136"/>
      <c r="C39" s="136"/>
      <c r="D39" s="136"/>
      <c r="E39" s="136"/>
      <c r="F39" s="82"/>
      <c r="G39" s="82"/>
    </row>
    <row r="40" spans="1:7" ht="15" customHeight="1">
      <c r="A40" s="136"/>
      <c r="B40" s="136"/>
      <c r="C40" s="136"/>
      <c r="D40" s="136"/>
      <c r="E40" s="136"/>
      <c r="F40" s="82"/>
      <c r="G40" s="82"/>
    </row>
    <row r="41" spans="1:7" ht="15" customHeight="1">
      <c r="A41" s="136"/>
      <c r="B41" s="136"/>
      <c r="C41" s="136"/>
      <c r="D41" s="136"/>
      <c r="E41" s="136"/>
      <c r="F41" s="83"/>
      <c r="G41" s="83"/>
    </row>
    <row r="42" spans="1:7" ht="15" customHeight="1">
      <c r="A42" s="136"/>
      <c r="B42" s="136"/>
      <c r="C42" s="136"/>
      <c r="D42" s="136"/>
      <c r="E42" s="136"/>
    </row>
    <row r="43" spans="1:7" ht="15" customHeight="1">
      <c r="A43" s="136"/>
      <c r="B43" s="136"/>
      <c r="C43" s="136"/>
      <c r="D43" s="136"/>
      <c r="E43" s="136"/>
    </row>
    <row r="44" spans="1:7" ht="15" customHeight="1">
      <c r="A44" s="136"/>
      <c r="B44" s="136"/>
      <c r="C44" s="136"/>
      <c r="D44" s="136"/>
      <c r="E44" s="136"/>
    </row>
    <row r="45" spans="1:7" ht="15" customHeight="1">
      <c r="A45" s="137"/>
      <c r="B45" s="137"/>
      <c r="C45" s="137"/>
      <c r="D45" s="52"/>
      <c r="E45" s="52"/>
    </row>
    <row r="46" spans="1:7" ht="15" customHeight="1">
      <c r="A46" s="137"/>
      <c r="B46" s="137"/>
      <c r="C46" s="137"/>
      <c r="D46" s="52"/>
      <c r="E46" s="52"/>
    </row>
    <row r="47" spans="1:7" ht="15" customHeight="1">
      <c r="A47" s="137"/>
      <c r="B47" s="137"/>
      <c r="C47" s="137"/>
      <c r="D47" s="52"/>
      <c r="E47" s="52"/>
    </row>
    <row r="48" spans="1:7" ht="15" customHeight="1">
      <c r="A48"/>
      <c r="B48"/>
      <c r="C48"/>
    </row>
    <row r="49" spans="1:3" ht="15" customHeight="1">
      <c r="A49" s="51"/>
      <c r="B49" s="51"/>
      <c r="C49" s="51"/>
    </row>
  </sheetData>
  <pageMargins left="0.23622047244094491" right="0.23622047244094491" top="0.70866141732283472" bottom="0.47244094488188981" header="0.23622047244094491" footer="0.31496062992125984"/>
  <pageSetup paperSize="9" scale="78" orientation="portrait" r:id="rId1"/>
  <headerFooter scaleWithDoc="0">
    <oddHeader>&amp;LMal for åpningsbalanse etter SRS for bruttobudsjetterte virksomheter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7"/>
  <sheetViews>
    <sheetView zoomScaleNormal="100" workbookViewId="0">
      <selection activeCell="I12" sqref="I12"/>
    </sheetView>
  </sheetViews>
  <sheetFormatPr baseColWidth="10" defaultColWidth="10.25" defaultRowHeight="15.75"/>
  <cols>
    <col min="1" max="1" width="25.5" style="51" customWidth="1"/>
    <col min="2" max="9" width="14.75" style="51" customWidth="1"/>
    <col min="10" max="16384" width="10.25" style="51"/>
  </cols>
  <sheetData>
    <row r="1" spans="1:9">
      <c r="A1" s="84" t="s">
        <v>544</v>
      </c>
      <c r="B1" s="85"/>
      <c r="C1" s="85"/>
      <c r="D1" s="85"/>
      <c r="E1" s="85"/>
      <c r="F1" s="85"/>
      <c r="G1" s="85"/>
      <c r="H1" s="85"/>
      <c r="I1" s="59"/>
    </row>
    <row r="2" spans="1:9">
      <c r="A2" s="86"/>
      <c r="B2" s="87"/>
      <c r="C2" s="87"/>
      <c r="D2" s="87"/>
      <c r="E2" s="87"/>
      <c r="F2" s="87"/>
      <c r="G2" s="87"/>
      <c r="H2" s="87"/>
    </row>
    <row r="3" spans="1:9" s="90" customFormat="1" ht="47.25">
      <c r="A3" s="88" t="s">
        <v>545</v>
      </c>
      <c r="B3" s="89" t="s">
        <v>546</v>
      </c>
      <c r="C3" s="89" t="s">
        <v>547</v>
      </c>
      <c r="D3" s="89" t="s">
        <v>548</v>
      </c>
      <c r="E3" s="89" t="s">
        <v>549</v>
      </c>
      <c r="F3" s="89" t="s">
        <v>550</v>
      </c>
      <c r="G3" s="190" t="s">
        <v>551</v>
      </c>
      <c r="H3" s="89" t="s">
        <v>552</v>
      </c>
      <c r="I3" s="89" t="s">
        <v>553</v>
      </c>
    </row>
    <row r="4" spans="1:9">
      <c r="A4" s="91" t="s">
        <v>554</v>
      </c>
      <c r="B4" s="92"/>
      <c r="C4" s="92"/>
      <c r="D4" s="93">
        <v>0</v>
      </c>
      <c r="E4" s="93">
        <v>0</v>
      </c>
      <c r="F4" s="12">
        <v>0</v>
      </c>
      <c r="G4" s="12">
        <v>0</v>
      </c>
      <c r="H4" s="12">
        <v>0</v>
      </c>
      <c r="I4" s="51">
        <v>0</v>
      </c>
    </row>
    <row r="5" spans="1:9">
      <c r="A5" s="91" t="s">
        <v>555</v>
      </c>
      <c r="B5" s="92"/>
      <c r="C5" s="92"/>
      <c r="D5" s="93">
        <v>0</v>
      </c>
      <c r="E5" s="93">
        <v>0</v>
      </c>
      <c r="F5" s="12">
        <v>0</v>
      </c>
      <c r="G5" s="12">
        <v>0</v>
      </c>
      <c r="H5" s="12">
        <v>0</v>
      </c>
      <c r="I5" s="51">
        <v>0</v>
      </c>
    </row>
    <row r="6" spans="1:9">
      <c r="A6" s="91" t="s">
        <v>556</v>
      </c>
      <c r="B6" s="92"/>
      <c r="C6" s="92"/>
      <c r="D6" s="93">
        <v>0</v>
      </c>
      <c r="E6" s="93">
        <v>0</v>
      </c>
      <c r="F6" s="12">
        <v>0</v>
      </c>
      <c r="G6" s="12">
        <v>0</v>
      </c>
      <c r="H6" s="12">
        <v>0</v>
      </c>
      <c r="I6" s="51">
        <v>0</v>
      </c>
    </row>
    <row r="7" spans="1:9">
      <c r="A7" s="94" t="s">
        <v>516</v>
      </c>
      <c r="B7" s="95"/>
      <c r="C7" s="95"/>
      <c r="D7" s="96"/>
      <c r="E7" s="96"/>
      <c r="F7" s="97"/>
      <c r="G7" s="97"/>
      <c r="H7" s="98">
        <f>SUM(H4:H6)</f>
        <v>0</v>
      </c>
      <c r="I7" s="99">
        <f>SUM(I4:I6)</f>
        <v>0</v>
      </c>
    </row>
  </sheetData>
  <pageMargins left="0.23622047244094491" right="0.23622047244094491" top="0.70866141732283472" bottom="0.47244094488188981" header="0.23622047244094491" footer="0.31496062992125984"/>
  <pageSetup paperSize="9" scale="67" fitToHeight="0" orientation="portrait" r:id="rId1"/>
  <headerFooter scaleWithDoc="0">
    <oddHeader>&amp;LMal for åpningsbalanse etter SRS for bruttobudsjetterte virksomheter</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8" ma:contentTypeDescription="Opprett et nytt dokument." ma:contentTypeScope="" ma:versionID="071542901c4e0df82e15b7d7900f50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d8d940da035c4b5e6a2227a1ca0f067b"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A72F60-A497-48CE-BB92-46CB55945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8F7BD-EBE1-4281-ACED-818B89DC04E4}">
  <ds:schemaRefs>
    <ds:schemaRef ds:uri="72070625-34a7-4b50-b998-4dc2a8d9a16c"/>
    <ds:schemaRef ds:uri="http://schemas.microsoft.com/office/2006/documentManagement/types"/>
    <ds:schemaRef ds:uri="c2c940b1-81eb-4862-ad94-5822e372a285"/>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A9283B8-A17C-4228-B43E-C4B9E4F7A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vt:i4>
      </vt:variant>
    </vt:vector>
  </HeadingPairs>
  <TitlesOfParts>
    <vt:vector size="16" baseType="lpstr">
      <vt:lpstr>SRS Sammenheng regnskapslinjer </vt:lpstr>
      <vt:lpstr>Endelig Saldobalanse</vt:lpstr>
      <vt:lpstr>Kontroller</vt:lpstr>
      <vt:lpstr>Balanse - eiendeler</vt:lpstr>
      <vt:lpstr>Balanse - statens kap og gjeld</vt:lpstr>
      <vt:lpstr>Note3</vt:lpstr>
      <vt:lpstr>Note4</vt:lpstr>
      <vt:lpstr>Note 7B</vt:lpstr>
      <vt:lpstr>Note10</vt:lpstr>
      <vt:lpstr>Note11</vt:lpstr>
      <vt:lpstr>Note12</vt:lpstr>
      <vt:lpstr>Note13</vt:lpstr>
      <vt:lpstr>Note14</vt:lpstr>
      <vt:lpstr>Note15</vt:lpstr>
      <vt:lpstr>Note16</vt:lpstr>
      <vt:lpstr>'SRS Sammenheng regnskapslinjer '!Utskriftstitler</vt:lpstr>
    </vt:vector>
  </TitlesOfParts>
  <Manager/>
  <Company>Deloitte Touche Tohmatsu Services,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DFØ</dc:creator>
  <cp:keywords/>
  <dc:description/>
  <cp:lastModifiedBy>Liv Mari Nybakk</cp:lastModifiedBy>
  <cp:revision/>
  <dcterms:created xsi:type="dcterms:W3CDTF">2017-08-29T06:13:50Z</dcterms:created>
  <dcterms:modified xsi:type="dcterms:W3CDTF">2024-03-21T16:14:01Z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0x010100AE8E3A9E55AE1249934DE133E65095B1</vt:lpwstr>
  </property>
  <property fmtid="{D5CDD505-2E9C-101B-9397-08002B2CF9AE}" pid="3" name="MediaServiceImageTags">
    <vt:lpwstr/>
  </property>
</Properties>
</file>